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<sst xmlns="http://schemas.openxmlformats.org/spreadsheetml/2006/main" count="91" uniqueCount="67">
  <si>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</si>
  <si>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</si>
  <si>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</si>
  <si>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</si>
  <si>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</si>
  <si>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</si>
  <si>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</si>
  <si>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</si>
  <si>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</si>
  <si>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</si>
  <si>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</si>
  <si>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</si>
  <si>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</si>
  <si>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</si>
  <si>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</si>
  <si>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</si>
  <si>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</si>
  <si>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</si>
  <si>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</si>
  <si>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</si>
  <si>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</si>
  <si>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</si>
  <si>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</si>
  <si>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</si>
  <si>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</si>
  <si>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</si>
  <si>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</si>
  <si>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</si>
  <si>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</si>
  <si>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</si>
  <si>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2007r.</t>
  </si>
  <si>
    <t>2008 r.</t>
  </si>
  <si>
    <t>2010 r.</t>
  </si>
  <si>
    <t>1.2</t>
  </si>
  <si>
    <t>...............</t>
  </si>
  <si>
    <t>Wydatki bieżące razem:</t>
  </si>
  <si>
    <t>2.1</t>
  </si>
  <si>
    <t xml:space="preserve">Program: </t>
  </si>
  <si>
    <t>Program Operacyjny Kapitał Ludzki</t>
  </si>
  <si>
    <t xml:space="preserve">Priorytet: </t>
  </si>
  <si>
    <t>VII Promocja integracji społecznej</t>
  </si>
  <si>
    <t xml:space="preserve">Działanie: </t>
  </si>
  <si>
    <t>7.1.1. Rozwój i upowszechnianie aktywnej integracji przez Ośrodki Pomocy Społecznej</t>
  </si>
  <si>
    <t xml:space="preserve">Nazwa projektu: </t>
  </si>
  <si>
    <t>Aktywność i inwestowanie w swój rozwój drogą do lepszej przyszłości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</si>
  <si>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</si>
  <si>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</si>
  <si>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</si>
  <si>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</si>
  <si>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</si>
  <si>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Przebudowa ciągu dróg: gminnej nr 562935P i powiatowej nr 3738P na odcinku Zaniemyśl-Czarnotki</t>
  </si>
  <si>
    <t>II Infrastruktura komunikacyjna</t>
  </si>
  <si>
    <t>2.2. Poprawa dostępności do regionalnego i ponadregionalnego układu drogowego (drogi wojewódzkie w miastach na prawach powiatu, powiatowe, gminne)</t>
  </si>
  <si>
    <t>Wielkopolski Regionalny Program Operacyjny na lata 2007-2013</t>
  </si>
  <si>
    <t>600-60014</t>
  </si>
  <si>
    <t>600-60016</t>
  </si>
  <si>
    <t>Razem wydatki projektu:</t>
  </si>
  <si>
    <t>853-85395</t>
  </si>
  <si>
    <t>630-63095</t>
  </si>
  <si>
    <t>2010r.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</si>
  <si>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</si>
  <si>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</si>
  <si>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</si>
  <si>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Załącznik nr 9
do uchwały Rady Gminy Zaniemyśl
z dnia 14 września 2009 roku w sprawie zmian w budżecie Gminy Zaniemyśl na rok 2009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</si>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</sst>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i/>
      <sz val="8"/>
      <name val="Times New Roman CE"/>
      <family val="1"/>
    </font>
    <font>
      <b/>
      <i/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3" fillId="0" borderId="0" xfId="18" applyFont="1" applyFill="1" applyAlignment="1">
      <alignment wrapText="1"/>
      <protection/>
    </xf>
    <xf numFmtId="0" fontId="4" fillId="0" borderId="0" xfId="17">
      <alignment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4" fontId="5" fillId="0" borderId="1" xfId="18" applyNumberFormat="1" applyFont="1" applyFill="1" applyBorder="1">
      <alignment/>
      <protection/>
    </xf>
    <xf numFmtId="0" fontId="7" fillId="0" borderId="0" xfId="0" applyFont="1" applyAlignment="1">
      <alignment/>
    </xf>
    <xf numFmtId="0" fontId="1" fillId="0" borderId="1" xfId="18" applyFont="1" applyFill="1" applyBorder="1">
      <alignment/>
      <protection/>
    </xf>
    <xf numFmtId="4" fontId="1" fillId="0" borderId="2" xfId="18" applyNumberFormat="1" applyFont="1" applyFill="1" applyBorder="1" applyAlignment="1">
      <alignment horizontal="center"/>
      <protection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0" xfId="18" applyNumberFormat="1" applyFont="1" applyFill="1" applyBorder="1" applyAlignment="1">
      <alignment horizontal="center"/>
      <protection/>
    </xf>
    <xf numFmtId="4" fontId="1" fillId="0" borderId="4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center"/>
      <protection/>
    </xf>
    <xf numFmtId="4" fontId="1" fillId="0" borderId="6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>
      <alignment/>
      <protection/>
    </xf>
    <xf numFmtId="0" fontId="1" fillId="0" borderId="1" xfId="18" applyFont="1" applyFill="1" applyBorder="1" applyAlignment="1">
      <alignment horizontal="center"/>
      <protection/>
    </xf>
    <xf numFmtId="4" fontId="1" fillId="0" borderId="7" xfId="18" applyNumberFormat="1" applyFont="1" applyFill="1" applyBorder="1" applyAlignment="1">
      <alignment horizontal="left"/>
      <protection/>
    </xf>
    <xf numFmtId="1" fontId="1" fillId="0" borderId="2" xfId="18" applyNumberFormat="1" applyFont="1" applyFill="1" applyBorder="1" applyAlignment="1">
      <alignment horizontal="center"/>
      <protection/>
    </xf>
    <xf numFmtId="4" fontId="1" fillId="0" borderId="8" xfId="18" applyNumberFormat="1" applyFont="1" applyFill="1" applyBorder="1" applyAlignment="1">
      <alignment horizontal="left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wrapText="1"/>
      <protection/>
    </xf>
    <xf numFmtId="4" fontId="1" fillId="0" borderId="9" xfId="18" applyNumberFormat="1" applyFont="1" applyFill="1" applyBorder="1" applyAlignment="1">
      <alignment horizontal="left"/>
      <protection/>
    </xf>
    <xf numFmtId="4" fontId="1" fillId="0" borderId="1" xfId="18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4" fontId="5" fillId="0" borderId="1" xfId="18" applyNumberFormat="1" applyFont="1" applyFill="1" applyBorder="1">
      <alignment/>
      <protection/>
    </xf>
    <xf numFmtId="0" fontId="5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0" fontId="10" fillId="0" borderId="1" xfId="18" applyFont="1" applyFill="1" applyBorder="1">
      <alignment/>
      <protection/>
    </xf>
    <xf numFmtId="4" fontId="10" fillId="0" borderId="1" xfId="18" applyNumberFormat="1" applyFont="1" applyFill="1" applyBorder="1">
      <alignment/>
      <protection/>
    </xf>
    <xf numFmtId="0" fontId="11" fillId="0" borderId="0" xfId="0" applyFont="1" applyAlignment="1">
      <alignment/>
    </xf>
    <xf numFmtId="0" fontId="1" fillId="0" borderId="1" xfId="18" applyFont="1" applyFill="1" applyBorder="1" applyAlignment="1">
      <alignment horizontal="center" vertical="center"/>
      <protection/>
    </xf>
    <xf numFmtId="4" fontId="1" fillId="0" borderId="10" xfId="18" applyNumberFormat="1" applyFont="1" applyFill="1" applyBorder="1" applyAlignment="1">
      <alignment horizontal="center"/>
      <protection/>
    </xf>
    <xf numFmtId="4" fontId="1" fillId="0" borderId="11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 horizontal="center"/>
      <protection/>
    </xf>
    <xf numFmtId="4" fontId="1" fillId="0" borderId="8" xfId="18" applyNumberFormat="1" applyFont="1" applyFill="1" applyBorder="1" applyAlignment="1">
      <alignment horizontal="center"/>
      <protection/>
    </xf>
    <xf numFmtId="4" fontId="1" fillId="0" borderId="11" xfId="18" applyNumberFormat="1" applyFont="1" applyFill="1" applyBorder="1">
      <alignment/>
      <protection/>
    </xf>
    <xf numFmtId="4" fontId="1" fillId="0" borderId="0" xfId="18" applyNumberFormat="1" applyFont="1" applyFill="1" applyBorder="1" applyAlignment="1">
      <alignment horizontal="center" vertical="center"/>
      <protection/>
    </xf>
    <xf numFmtId="4" fontId="1" fillId="0" borderId="4" xfId="18" applyNumberFormat="1" applyFont="1" applyFill="1" applyBorder="1" applyAlignment="1">
      <alignment horizontal="center" vertical="center"/>
      <protection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1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4" fontId="1" fillId="0" borderId="13" xfId="18" applyNumberFormat="1" applyFont="1" applyFill="1" applyBorder="1" applyAlignment="1">
      <alignment horizontal="center" vertical="center"/>
      <protection/>
    </xf>
    <xf numFmtId="4" fontId="1" fillId="0" borderId="14" xfId="18" applyNumberFormat="1" applyFont="1" applyFill="1" applyBorder="1" applyAlignment="1">
      <alignment horizontal="center" vertical="center"/>
      <protection/>
    </xf>
    <xf numFmtId="0" fontId="1" fillId="0" borderId="0" xfId="18" applyFont="1" applyFill="1" applyAlignment="1">
      <alignment horizontal="left"/>
      <protection/>
    </xf>
    <xf numFmtId="4" fontId="1" fillId="0" borderId="13" xfId="18" applyNumberFormat="1" applyFont="1" applyFill="1" applyBorder="1" applyAlignment="1">
      <alignment horizontal="center"/>
      <protection/>
    </xf>
    <xf numFmtId="4" fontId="1" fillId="0" borderId="14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 vertical="center"/>
      <protection/>
    </xf>
    <xf numFmtId="4" fontId="10" fillId="0" borderId="10" xfId="18" applyNumberFormat="1" applyFont="1" applyFill="1" applyBorder="1" applyAlignment="1">
      <alignment horizontal="center"/>
      <protection/>
    </xf>
    <xf numFmtId="4" fontId="10" fillId="0" borderId="12" xfId="18" applyNumberFormat="1" applyFont="1" applyFill="1" applyBorder="1" applyAlignment="1">
      <alignment horizontal="center"/>
      <protection/>
    </xf>
    <xf numFmtId="0" fontId="1" fillId="0" borderId="13" xfId="1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3" xfId="18" applyNumberFormat="1" applyFont="1" applyFill="1" applyBorder="1" applyAlignment="1">
      <alignment horizontal="right" vertical="center"/>
      <protection/>
    </xf>
    <xf numFmtId="4" fontId="1" fillId="0" borderId="14" xfId="18" applyNumberFormat="1" applyFont="1" applyFill="1" applyBorder="1" applyAlignment="1">
      <alignment horizontal="right" vertical="center"/>
      <protection/>
    </xf>
    <xf numFmtId="4" fontId="1" fillId="0" borderId="15" xfId="18" applyNumberFormat="1" applyFont="1" applyFill="1" applyBorder="1" applyAlignment="1">
      <alignment horizontal="right" vertical="center"/>
      <protection/>
    </xf>
    <xf numFmtId="4" fontId="1" fillId="0" borderId="10" xfId="18" applyNumberFormat="1" applyFont="1" applyFill="1" applyBorder="1" applyAlignment="1">
      <alignment horizontal="center"/>
      <protection/>
    </xf>
    <xf numFmtId="4" fontId="1" fillId="0" borderId="11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4" fontId="5" fillId="0" borderId="10" xfId="18" applyNumberFormat="1" applyFont="1" applyFill="1" applyBorder="1" applyAlignment="1">
      <alignment horizontal="center"/>
      <protection/>
    </xf>
    <xf numFmtId="4" fontId="5" fillId="0" borderId="12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" fontId="1" fillId="0" borderId="15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4" fontId="1" fillId="0" borderId="10" xfId="18" applyNumberFormat="1" applyFont="1" applyFill="1" applyBorder="1" applyAlignment="1">
      <alignment/>
      <protection/>
    </xf>
    <xf numFmtId="0" fontId="5" fillId="0" borderId="0" xfId="18" applyFont="1" applyFill="1" applyAlignment="1">
      <alignment horizontal="center"/>
      <protection/>
    </xf>
    <xf numFmtId="4" fontId="1" fillId="0" borderId="7" xfId="18" applyNumberFormat="1" applyFont="1" applyFill="1" applyBorder="1" applyAlignment="1">
      <alignment horizontal="center"/>
      <protection/>
    </xf>
    <xf numFmtId="4" fontId="1" fillId="0" borderId="8" xfId="18" applyNumberFormat="1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4" fontId="1" fillId="0" borderId="2" xfId="18" applyNumberFormat="1" applyFont="1" applyFill="1" applyBorder="1" applyAlignment="1">
      <alignment horizontal="center"/>
      <protection/>
    </xf>
    <xf numFmtId="4" fontId="1" fillId="0" borderId="0" xfId="18" applyNumberFormat="1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C21">
      <selection activeCell="G53" sqref="G53"/>
    </sheetView>
  </sheetViews>
  <sheetFormatPr defaultColWidth="9.140625" defaultRowHeight="12.75"/>
  <cols>
    <col min="2" max="2" width="21.421875" style="0" customWidth="1"/>
    <col min="3" max="3" width="11.140625" style="0" customWidth="1"/>
    <col min="5" max="7" width="10.57421875" style="0" bestFit="1" customWidth="1"/>
    <col min="8" max="8" width="10.8515625" style="0" customWidth="1"/>
    <col min="9" max="9" width="10.00390625" style="0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48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47" t="s">
        <v>63</v>
      </c>
      <c r="O1" s="48"/>
      <c r="P1" s="48"/>
    </row>
    <row r="2" spans="1:17" ht="12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70" t="s">
        <v>1</v>
      </c>
      <c r="B4" s="70" t="s">
        <v>2</v>
      </c>
      <c r="C4" s="43" t="s">
        <v>3</v>
      </c>
      <c r="D4" s="43" t="s">
        <v>4</v>
      </c>
      <c r="E4" s="43" t="s">
        <v>5</v>
      </c>
      <c r="F4" s="70" t="s">
        <v>6</v>
      </c>
      <c r="G4" s="70"/>
      <c r="H4" s="70" t="s">
        <v>7</v>
      </c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70"/>
      <c r="B5" s="70"/>
      <c r="C5" s="43"/>
      <c r="D5" s="43"/>
      <c r="E5" s="43"/>
      <c r="F5" s="43" t="s">
        <v>8</v>
      </c>
      <c r="G5" s="43" t="s">
        <v>9</v>
      </c>
      <c r="H5" s="70" t="s">
        <v>10</v>
      </c>
      <c r="I5" s="70"/>
      <c r="J5" s="70"/>
      <c r="K5" s="70"/>
      <c r="L5" s="70"/>
      <c r="M5" s="70"/>
      <c r="N5" s="70"/>
      <c r="O5" s="70"/>
      <c r="P5" s="70"/>
      <c r="Q5" s="70"/>
    </row>
    <row r="6" spans="1:17" ht="22.5" customHeight="1">
      <c r="A6" s="70"/>
      <c r="B6" s="70"/>
      <c r="C6" s="43"/>
      <c r="D6" s="43"/>
      <c r="E6" s="43"/>
      <c r="F6" s="43"/>
      <c r="G6" s="43"/>
      <c r="H6" s="43" t="s">
        <v>11</v>
      </c>
      <c r="I6" s="70" t="s">
        <v>12</v>
      </c>
      <c r="J6" s="70"/>
      <c r="K6" s="70"/>
      <c r="L6" s="70"/>
      <c r="M6" s="70"/>
      <c r="N6" s="70"/>
      <c r="O6" s="70"/>
      <c r="P6" s="70"/>
      <c r="Q6" s="70"/>
    </row>
    <row r="7" spans="1:17" ht="22.5" customHeight="1">
      <c r="A7" s="70"/>
      <c r="B7" s="70"/>
      <c r="C7" s="43"/>
      <c r="D7" s="43"/>
      <c r="E7" s="43"/>
      <c r="F7" s="43"/>
      <c r="G7" s="43"/>
      <c r="H7" s="43"/>
      <c r="I7" s="70" t="s">
        <v>13</v>
      </c>
      <c r="J7" s="70"/>
      <c r="K7" s="70"/>
      <c r="L7" s="70"/>
      <c r="M7" s="44" t="s">
        <v>9</v>
      </c>
      <c r="N7" s="45"/>
      <c r="O7" s="45"/>
      <c r="P7" s="45"/>
      <c r="Q7" s="46"/>
    </row>
    <row r="8" spans="1:17" ht="12.75">
      <c r="A8" s="70"/>
      <c r="B8" s="70"/>
      <c r="C8" s="43"/>
      <c r="D8" s="43"/>
      <c r="E8" s="43"/>
      <c r="F8" s="43"/>
      <c r="G8" s="43"/>
      <c r="H8" s="43"/>
      <c r="I8" s="43" t="s">
        <v>14</v>
      </c>
      <c r="J8" s="70" t="s">
        <v>15</v>
      </c>
      <c r="K8" s="70"/>
      <c r="L8" s="70"/>
      <c r="M8" s="43" t="s">
        <v>16</v>
      </c>
      <c r="N8" s="43" t="s">
        <v>15</v>
      </c>
      <c r="O8" s="43"/>
      <c r="P8" s="43"/>
      <c r="Q8" s="43"/>
    </row>
    <row r="9" spans="1:17" ht="50.25" customHeight="1">
      <c r="A9" s="70"/>
      <c r="B9" s="70"/>
      <c r="C9" s="43"/>
      <c r="D9" s="43"/>
      <c r="E9" s="43"/>
      <c r="F9" s="43"/>
      <c r="G9" s="43"/>
      <c r="H9" s="43"/>
      <c r="I9" s="43"/>
      <c r="J9" s="4" t="s">
        <v>17</v>
      </c>
      <c r="K9" s="4" t="s">
        <v>18</v>
      </c>
      <c r="L9" s="4" t="s">
        <v>19</v>
      </c>
      <c r="M9" s="43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30" customFormat="1" ht="12.75">
      <c r="A11" s="27">
        <v>1</v>
      </c>
      <c r="B11" s="28" t="s">
        <v>22</v>
      </c>
      <c r="C11" s="55" t="s">
        <v>23</v>
      </c>
      <c r="D11" s="56"/>
      <c r="E11" s="29">
        <f aca="true" t="shared" si="0" ref="E11:Q11">E16+E30</f>
        <v>4603854.1</v>
      </c>
      <c r="F11" s="29">
        <f t="shared" si="0"/>
        <v>2093176.6</v>
      </c>
      <c r="G11" s="29">
        <f t="shared" si="0"/>
        <v>2510677.5</v>
      </c>
      <c r="H11" s="29">
        <f t="shared" si="0"/>
        <v>3127777</v>
      </c>
      <c r="I11" s="29">
        <f t="shared" si="0"/>
        <v>1567396</v>
      </c>
      <c r="J11" s="29">
        <f t="shared" si="0"/>
        <v>0</v>
      </c>
      <c r="K11" s="29">
        <f t="shared" si="0"/>
        <v>0</v>
      </c>
      <c r="L11" s="29">
        <f t="shared" si="0"/>
        <v>1567396</v>
      </c>
      <c r="M11" s="29">
        <f t="shared" si="0"/>
        <v>1560381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1560381</v>
      </c>
    </row>
    <row r="12" spans="1:17" ht="12.75">
      <c r="A12" s="70" t="s">
        <v>24</v>
      </c>
      <c r="B12" s="8" t="s">
        <v>25</v>
      </c>
      <c r="C12" s="17" t="s">
        <v>53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1:17" ht="12.75">
      <c r="A13" s="70"/>
      <c r="B13" s="8" t="s">
        <v>26</v>
      </c>
      <c r="C13" s="19" t="s">
        <v>51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1:17" ht="12.75">
      <c r="A14" s="70"/>
      <c r="B14" s="8" t="s">
        <v>27</v>
      </c>
      <c r="C14" s="19" t="s">
        <v>52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ht="12.75">
      <c r="A15" s="70"/>
      <c r="B15" s="8" t="s">
        <v>28</v>
      </c>
      <c r="C15" s="22" t="s">
        <v>50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12.75">
      <c r="A16" s="70"/>
      <c r="B16" s="26" t="s">
        <v>56</v>
      </c>
      <c r="C16" s="73"/>
      <c r="D16" s="42"/>
      <c r="E16" s="25">
        <f aca="true" t="shared" si="1" ref="E16:Q16">E17+E21</f>
        <v>3145775.92</v>
      </c>
      <c r="F16" s="25">
        <f t="shared" si="1"/>
        <v>1580866.73</v>
      </c>
      <c r="G16" s="25">
        <f t="shared" si="1"/>
        <v>1564909.19</v>
      </c>
      <c r="H16" s="25">
        <f t="shared" si="1"/>
        <v>3085077</v>
      </c>
      <c r="I16" s="25">
        <f t="shared" si="1"/>
        <v>1550468.5</v>
      </c>
      <c r="J16" s="25">
        <f t="shared" si="1"/>
        <v>0</v>
      </c>
      <c r="K16" s="25">
        <f t="shared" si="1"/>
        <v>0</v>
      </c>
      <c r="L16" s="25">
        <f t="shared" si="1"/>
        <v>1550468.5</v>
      </c>
      <c r="M16" s="25">
        <f t="shared" si="1"/>
        <v>1534608.5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5">
        <f t="shared" si="1"/>
        <v>1534608.5</v>
      </c>
    </row>
    <row r="17" spans="1:17" ht="12.75">
      <c r="A17" s="70"/>
      <c r="B17" s="8" t="s">
        <v>29</v>
      </c>
      <c r="C17" s="39">
        <v>23</v>
      </c>
      <c r="D17" s="23" t="s">
        <v>54</v>
      </c>
      <c r="E17" s="15">
        <f>SUM(E18:E20)</f>
        <v>821436.08</v>
      </c>
      <c r="F17" s="15">
        <f>SUM(F18:F20)</f>
        <v>410718.04</v>
      </c>
      <c r="G17" s="15">
        <f>SUM(G19:G20)</f>
        <v>410718.04</v>
      </c>
      <c r="H17" s="15">
        <f>SUM(H18)</f>
        <v>796433.08</v>
      </c>
      <c r="I17" s="15">
        <f aca="true" t="shared" si="2" ref="I17:Q17">SUM(I18)</f>
        <v>398216.54</v>
      </c>
      <c r="J17" s="15">
        <f t="shared" si="2"/>
        <v>0</v>
      </c>
      <c r="K17" s="15">
        <f t="shared" si="2"/>
        <v>0</v>
      </c>
      <c r="L17" s="15">
        <f t="shared" si="2"/>
        <v>398216.54</v>
      </c>
      <c r="M17" s="15">
        <f t="shared" si="2"/>
        <v>398216.54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398216.54</v>
      </c>
    </row>
    <row r="18" spans="1:17" ht="12.75">
      <c r="A18" s="70"/>
      <c r="B18" s="8" t="s">
        <v>30</v>
      </c>
      <c r="C18" s="52"/>
      <c r="D18" s="52"/>
      <c r="E18" s="15"/>
      <c r="F18" s="15"/>
      <c r="G18" s="15"/>
      <c r="H18" s="49">
        <f>I18+M18</f>
        <v>796433.08</v>
      </c>
      <c r="I18" s="49">
        <f>J18+K18+L18</f>
        <v>398216.54</v>
      </c>
      <c r="J18" s="49"/>
      <c r="K18" s="49"/>
      <c r="L18" s="49">
        <v>398216.54</v>
      </c>
      <c r="M18" s="49">
        <f>N18+O18+P18+Q18</f>
        <v>398216.54</v>
      </c>
      <c r="N18" s="49"/>
      <c r="O18" s="49"/>
      <c r="P18" s="49"/>
      <c r="Q18" s="49">
        <v>398216.54</v>
      </c>
    </row>
    <row r="19" spans="1:17" ht="12.75">
      <c r="A19" s="70"/>
      <c r="B19" s="8" t="s">
        <v>31</v>
      </c>
      <c r="C19" s="53"/>
      <c r="D19" s="53"/>
      <c r="E19" s="15">
        <v>25003</v>
      </c>
      <c r="F19" s="15">
        <v>12501.5</v>
      </c>
      <c r="G19" s="15">
        <v>12501.5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70"/>
      <c r="B20" s="8" t="s">
        <v>10</v>
      </c>
      <c r="C20" s="53"/>
      <c r="D20" s="53"/>
      <c r="E20" s="15">
        <v>796433.08</v>
      </c>
      <c r="F20" s="15">
        <v>398216.54</v>
      </c>
      <c r="G20" s="15">
        <v>398216.54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70"/>
      <c r="B21" s="8" t="s">
        <v>29</v>
      </c>
      <c r="C21" s="39">
        <v>23</v>
      </c>
      <c r="D21" s="23" t="s">
        <v>55</v>
      </c>
      <c r="E21" s="15">
        <f>SUM(E22:E24)</f>
        <v>2324339.84</v>
      </c>
      <c r="F21" s="15">
        <f>SUM(F22:F24)</f>
        <v>1170148.69</v>
      </c>
      <c r="G21" s="15">
        <f>SUM(G22:G24)</f>
        <v>1154191.15</v>
      </c>
      <c r="H21" s="15">
        <f>SUM(H22)</f>
        <v>2288643.92</v>
      </c>
      <c r="I21" s="15">
        <f aca="true" t="shared" si="3" ref="I21:Q21">SUM(I22)</f>
        <v>1152251.96</v>
      </c>
      <c r="J21" s="15">
        <f t="shared" si="3"/>
        <v>0</v>
      </c>
      <c r="K21" s="15">
        <f t="shared" si="3"/>
        <v>0</v>
      </c>
      <c r="L21" s="15">
        <f t="shared" si="3"/>
        <v>1152251.96</v>
      </c>
      <c r="M21" s="15">
        <f t="shared" si="3"/>
        <v>1136391.96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 t="shared" si="3"/>
        <v>1136391.96</v>
      </c>
    </row>
    <row r="22" spans="1:17" ht="12.75">
      <c r="A22" s="70"/>
      <c r="B22" s="8" t="s">
        <v>30</v>
      </c>
      <c r="C22" s="72"/>
      <c r="D22" s="72"/>
      <c r="E22" s="15">
        <v>12200</v>
      </c>
      <c r="F22" s="15">
        <v>6100</v>
      </c>
      <c r="G22" s="15">
        <v>6100</v>
      </c>
      <c r="H22" s="54">
        <f>I22+M22</f>
        <v>2288643.92</v>
      </c>
      <c r="I22" s="54">
        <f>J22+K22+L22</f>
        <v>1152251.96</v>
      </c>
      <c r="J22" s="54"/>
      <c r="K22" s="54"/>
      <c r="L22" s="54">
        <v>1152251.96</v>
      </c>
      <c r="M22" s="54">
        <f>N22+O22+P22+Q22</f>
        <v>1136391.96</v>
      </c>
      <c r="N22" s="54"/>
      <c r="O22" s="54"/>
      <c r="P22" s="54"/>
      <c r="Q22" s="54">
        <v>1136391.96</v>
      </c>
    </row>
    <row r="23" spans="1:17" ht="12.75">
      <c r="A23" s="70"/>
      <c r="B23" s="8" t="s">
        <v>31</v>
      </c>
      <c r="C23" s="72"/>
      <c r="D23" s="72"/>
      <c r="E23" s="15">
        <v>23495.92</v>
      </c>
      <c r="F23" s="15">
        <v>11796.73</v>
      </c>
      <c r="G23" s="15">
        <v>11699.19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70"/>
      <c r="B24" s="8" t="s">
        <v>10</v>
      </c>
      <c r="C24" s="72"/>
      <c r="D24" s="72"/>
      <c r="E24" s="15">
        <f>SUM(F24:G24)</f>
        <v>2288643.92</v>
      </c>
      <c r="F24" s="15">
        <v>1152251.96</v>
      </c>
      <c r="G24" s="15">
        <v>1136391.96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31"/>
      <c r="B25" s="8"/>
      <c r="C25" s="35"/>
      <c r="D25" s="11"/>
      <c r="E25" s="36"/>
      <c r="F25" s="36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1:17" ht="12.75">
      <c r="A26" s="57" t="s">
        <v>33</v>
      </c>
      <c r="B26" s="8" t="s">
        <v>25</v>
      </c>
      <c r="C26" s="17" t="s">
        <v>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ht="12.75">
      <c r="A27" s="58"/>
      <c r="B27" s="8" t="s">
        <v>26</v>
      </c>
      <c r="C27" s="19" t="s">
        <v>60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1:17" ht="12.75">
      <c r="A28" s="58"/>
      <c r="B28" s="8" t="s">
        <v>27</v>
      </c>
      <c r="C28" s="19" t="s">
        <v>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ht="12.75">
      <c r="A29" s="58"/>
      <c r="B29" s="8" t="s">
        <v>28</v>
      </c>
      <c r="C29" s="24" t="s">
        <v>62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1:17" ht="12.75">
      <c r="A30" s="58"/>
      <c r="B30" s="26" t="s">
        <v>29</v>
      </c>
      <c r="C30" s="41">
        <v>57</v>
      </c>
      <c r="D30" s="40" t="s">
        <v>58</v>
      </c>
      <c r="E30" s="25">
        <f>SUM(E31:E34)</f>
        <v>1458078.1800000002</v>
      </c>
      <c r="F30" s="25">
        <f>SUM(F31:F34)</f>
        <v>512309.87</v>
      </c>
      <c r="G30" s="25">
        <f>SUM(G31:G34)</f>
        <v>945768.31</v>
      </c>
      <c r="H30" s="25">
        <f>SUM(H31)</f>
        <v>42700</v>
      </c>
      <c r="I30" s="25">
        <f aca="true" t="shared" si="4" ref="I30:Q30">SUM(I31)</f>
        <v>16927.5</v>
      </c>
      <c r="J30" s="25">
        <f t="shared" si="4"/>
        <v>0</v>
      </c>
      <c r="K30" s="25">
        <f t="shared" si="4"/>
        <v>0</v>
      </c>
      <c r="L30" s="25">
        <f t="shared" si="4"/>
        <v>16927.5</v>
      </c>
      <c r="M30" s="25">
        <f t="shared" si="4"/>
        <v>25772.5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25772.5</v>
      </c>
    </row>
    <row r="31" spans="1:17" ht="12.75">
      <c r="A31" s="58"/>
      <c r="B31" s="8" t="s">
        <v>30</v>
      </c>
      <c r="C31" s="75"/>
      <c r="D31" s="78"/>
      <c r="E31" s="15"/>
      <c r="F31" s="15"/>
      <c r="G31" s="15"/>
      <c r="H31" s="54">
        <f>I31+M31</f>
        <v>42700</v>
      </c>
      <c r="I31" s="54">
        <f>J31+K31+L31</f>
        <v>16927.5</v>
      </c>
      <c r="J31" s="54"/>
      <c r="K31" s="54"/>
      <c r="L31" s="54">
        <v>16927.5</v>
      </c>
      <c r="M31" s="54">
        <f>N31+O31+P31+Q31</f>
        <v>25772.5</v>
      </c>
      <c r="N31" s="54"/>
      <c r="O31" s="54"/>
      <c r="P31" s="54"/>
      <c r="Q31" s="54">
        <v>25772.5</v>
      </c>
    </row>
    <row r="32" spans="1:17" ht="12.75">
      <c r="A32" s="58"/>
      <c r="B32" s="8" t="s">
        <v>31</v>
      </c>
      <c r="C32" s="76"/>
      <c r="D32" s="79"/>
      <c r="E32" s="15"/>
      <c r="F32" s="15"/>
      <c r="G32" s="15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2.75">
      <c r="A33" s="58"/>
      <c r="B33" s="8" t="s">
        <v>10</v>
      </c>
      <c r="C33" s="76"/>
      <c r="D33" s="79"/>
      <c r="E33" s="15">
        <f>SUM(F33:G33)</f>
        <v>42700</v>
      </c>
      <c r="F33" s="15">
        <v>16927.5</v>
      </c>
      <c r="G33" s="15">
        <v>25772.5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2.75">
      <c r="A34" s="59"/>
      <c r="B34" s="8" t="s">
        <v>59</v>
      </c>
      <c r="C34" s="77"/>
      <c r="D34" s="80"/>
      <c r="E34" s="15">
        <f>SUM(F34:G34)</f>
        <v>1415378.1800000002</v>
      </c>
      <c r="F34" s="15">
        <v>495382.37</v>
      </c>
      <c r="G34" s="15">
        <v>919995.81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.75">
      <c r="A35" s="16"/>
      <c r="B35" s="8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17" s="30" customFormat="1" ht="12.75">
      <c r="A36" s="27">
        <v>2</v>
      </c>
      <c r="B36" s="28" t="s">
        <v>35</v>
      </c>
      <c r="C36" s="55" t="s">
        <v>23</v>
      </c>
      <c r="D36" s="56"/>
      <c r="E36" s="29">
        <f aca="true" t="shared" si="5" ref="E36:Q36">E41</f>
        <v>114957.4</v>
      </c>
      <c r="F36" s="29">
        <f t="shared" si="5"/>
        <v>15384.46</v>
      </c>
      <c r="G36" s="29">
        <f t="shared" si="5"/>
        <v>99572.94</v>
      </c>
      <c r="H36" s="29">
        <f t="shared" si="5"/>
        <v>70522.84</v>
      </c>
      <c r="I36" s="29">
        <f t="shared" si="5"/>
        <v>10578.43</v>
      </c>
      <c r="J36" s="29">
        <f t="shared" si="5"/>
        <v>0</v>
      </c>
      <c r="K36" s="29">
        <f t="shared" si="5"/>
        <v>0</v>
      </c>
      <c r="L36" s="29">
        <f t="shared" si="5"/>
        <v>10578.43</v>
      </c>
      <c r="M36" s="29">
        <f t="shared" si="5"/>
        <v>59944.41</v>
      </c>
      <c r="N36" s="29">
        <f t="shared" si="5"/>
        <v>0</v>
      </c>
      <c r="O36" s="29">
        <f t="shared" si="5"/>
        <v>0</v>
      </c>
      <c r="P36" s="29">
        <f t="shared" si="5"/>
        <v>0</v>
      </c>
      <c r="Q36" s="29">
        <f t="shared" si="5"/>
        <v>59944.41</v>
      </c>
    </row>
    <row r="37" spans="1:17" ht="12.75">
      <c r="A37" s="70" t="s">
        <v>36</v>
      </c>
      <c r="B37" s="8" t="s">
        <v>37</v>
      </c>
      <c r="C37" s="17" t="s">
        <v>38</v>
      </c>
      <c r="D37" s="1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ht="12.75">
      <c r="A38" s="70"/>
      <c r="B38" s="8" t="s">
        <v>39</v>
      </c>
      <c r="C38" s="19" t="s">
        <v>40</v>
      </c>
      <c r="D38" s="2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ht="12.75" customHeight="1">
      <c r="A39" s="70"/>
      <c r="B39" s="21" t="s">
        <v>41</v>
      </c>
      <c r="C39" s="19" t="s">
        <v>42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1:17" ht="12.75">
      <c r="A40" s="70"/>
      <c r="B40" s="21" t="s">
        <v>43</v>
      </c>
      <c r="C40" s="22" t="s">
        <v>44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17" ht="12.75">
      <c r="A41" s="70"/>
      <c r="B41" s="8" t="s">
        <v>29</v>
      </c>
      <c r="C41" s="15"/>
      <c r="D41" s="23" t="s">
        <v>57</v>
      </c>
      <c r="E41" s="15">
        <f>SUM(E43:E45)</f>
        <v>114957.4</v>
      </c>
      <c r="F41" s="15">
        <f>SUM(F43:F45)</f>
        <v>15384.46</v>
      </c>
      <c r="G41" s="15">
        <f>SUM(G43:G45)</f>
        <v>99572.94</v>
      </c>
      <c r="H41" s="15">
        <f>I41+M41</f>
        <v>70522.84</v>
      </c>
      <c r="I41" s="15">
        <f>J41+K41+L41</f>
        <v>10578.43</v>
      </c>
      <c r="J41" s="15">
        <f>SUM(J42)</f>
        <v>0</v>
      </c>
      <c r="K41" s="15">
        <f>SUM(K42)</f>
        <v>0</v>
      </c>
      <c r="L41" s="15">
        <f>SUM(L42)</f>
        <v>10578.43</v>
      </c>
      <c r="M41" s="15">
        <f>N41+O41+P41+Q41</f>
        <v>59944.41</v>
      </c>
      <c r="N41" s="15"/>
      <c r="O41" s="15"/>
      <c r="P41" s="15"/>
      <c r="Q41" s="15">
        <f>SUM(Q42)</f>
        <v>59944.41</v>
      </c>
    </row>
    <row r="42" spans="1:17" ht="12.75">
      <c r="A42" s="70"/>
      <c r="B42" s="8" t="s">
        <v>30</v>
      </c>
      <c r="C42" s="52"/>
      <c r="D42" s="52"/>
      <c r="E42" s="15"/>
      <c r="F42" s="15"/>
      <c r="G42" s="15"/>
      <c r="H42" s="61">
        <f>I42+M42</f>
        <v>70522.84</v>
      </c>
      <c r="I42" s="61">
        <f>J42+K42+L42</f>
        <v>10578.43</v>
      </c>
      <c r="J42" s="61"/>
      <c r="K42" s="61"/>
      <c r="L42" s="61">
        <v>10578.43</v>
      </c>
      <c r="M42" s="61">
        <f>N42+O42+P42+Q42</f>
        <v>59944.41</v>
      </c>
      <c r="N42" s="61"/>
      <c r="O42" s="61"/>
      <c r="P42" s="61"/>
      <c r="Q42" s="61">
        <v>59944.41</v>
      </c>
    </row>
    <row r="43" spans="1:17" ht="12.75">
      <c r="A43" s="70"/>
      <c r="B43" s="8" t="s">
        <v>31</v>
      </c>
      <c r="C43" s="53"/>
      <c r="D43" s="53"/>
      <c r="E43" s="15">
        <f>F43+G43</f>
        <v>44434.56</v>
      </c>
      <c r="F43" s="15">
        <v>4806.03</v>
      </c>
      <c r="G43" s="15">
        <v>39628.53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2.75">
      <c r="A44" s="70"/>
      <c r="B44" s="8" t="s">
        <v>10</v>
      </c>
      <c r="C44" s="53"/>
      <c r="D44" s="53"/>
      <c r="E44" s="15">
        <f>F44+G44</f>
        <v>70522.84</v>
      </c>
      <c r="F44" s="15">
        <v>10578.43</v>
      </c>
      <c r="G44" s="15">
        <v>59944.41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2.75">
      <c r="A45" s="70"/>
      <c r="B45" s="8" t="s">
        <v>32</v>
      </c>
      <c r="C45" s="71"/>
      <c r="D45" s="71"/>
      <c r="E45" s="15"/>
      <c r="F45" s="15"/>
      <c r="G45" s="15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2.75">
      <c r="A46" s="16" t="s">
        <v>45</v>
      </c>
      <c r="B46" s="8" t="s">
        <v>34</v>
      </c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1:17" s="7" customFormat="1" ht="12.75">
      <c r="A47" s="67" t="s">
        <v>46</v>
      </c>
      <c r="B47" s="67"/>
      <c r="C47" s="68" t="s">
        <v>23</v>
      </c>
      <c r="D47" s="69"/>
      <c r="E47" s="6">
        <f aca="true" t="shared" si="6" ref="E47:Q47">E11+E36</f>
        <v>4718811.5</v>
      </c>
      <c r="F47" s="6">
        <f t="shared" si="6"/>
        <v>2108561.06</v>
      </c>
      <c r="G47" s="6">
        <f t="shared" si="6"/>
        <v>2610250.44</v>
      </c>
      <c r="H47" s="6">
        <f t="shared" si="6"/>
        <v>3198299.84</v>
      </c>
      <c r="I47" s="6">
        <f t="shared" si="6"/>
        <v>1577974.43</v>
      </c>
      <c r="J47" s="6">
        <f t="shared" si="6"/>
        <v>0</v>
      </c>
      <c r="K47" s="6">
        <f t="shared" si="6"/>
        <v>0</v>
      </c>
      <c r="L47" s="6">
        <f t="shared" si="6"/>
        <v>1577974.43</v>
      </c>
      <c r="M47" s="6">
        <f t="shared" si="6"/>
        <v>1620325.41</v>
      </c>
      <c r="N47" s="6">
        <f t="shared" si="6"/>
        <v>0</v>
      </c>
      <c r="O47" s="6">
        <f t="shared" si="6"/>
        <v>0</v>
      </c>
      <c r="P47" s="6">
        <f t="shared" si="6"/>
        <v>0</v>
      </c>
      <c r="Q47" s="6">
        <f t="shared" si="6"/>
        <v>1620325.41</v>
      </c>
    </row>
    <row r="48" spans="1:17" ht="12.75">
      <c r="A48" s="51" t="s">
        <v>47</v>
      </c>
      <c r="B48" s="51"/>
      <c r="C48" s="51"/>
      <c r="D48" s="51"/>
      <c r="E48" s="51"/>
      <c r="F48" s="51"/>
      <c r="G48" s="51"/>
      <c r="H48" s="51"/>
      <c r="I48" s="51"/>
      <c r="J48" s="51"/>
      <c r="K48" s="1"/>
      <c r="L48" s="1"/>
      <c r="M48" s="1"/>
      <c r="N48" s="1"/>
      <c r="O48" s="1"/>
      <c r="P48" s="1"/>
      <c r="Q48" s="1"/>
    </row>
    <row r="49" spans="1:17" ht="12.75">
      <c r="A49" s="1" t="s">
        <v>48</v>
      </c>
      <c r="B49" s="1"/>
      <c r="C49" s="1"/>
      <c r="D49" s="1"/>
      <c r="E49" s="81" t="s">
        <v>49</v>
      </c>
      <c r="F49" s="7"/>
      <c r="G49" s="7"/>
      <c r="H49" s="1"/>
      <c r="I49" s="1"/>
      <c r="J49" s="1"/>
      <c r="K49" s="1"/>
      <c r="L49" s="1"/>
      <c r="M49" s="7" t="s">
        <v>65</v>
      </c>
      <c r="N49" s="7"/>
      <c r="O49" s="7"/>
      <c r="P49" s="1"/>
      <c r="Q49" s="1"/>
    </row>
    <row r="50" spans="5:15" ht="12.75">
      <c r="E50" s="7" t="s">
        <v>64</v>
      </c>
      <c r="F50" s="7"/>
      <c r="G50" s="7"/>
      <c r="H50" s="7"/>
      <c r="I50" s="7"/>
      <c r="J50" s="7"/>
      <c r="M50" s="7" t="s">
        <v>66</v>
      </c>
      <c r="N50" s="7"/>
      <c r="O50" s="7"/>
    </row>
    <row r="51" spans="6:10" ht="12.75">
      <c r="F51" s="7"/>
      <c r="G51" s="7"/>
      <c r="H51" s="7"/>
      <c r="I51" s="7"/>
      <c r="J51" s="7"/>
    </row>
  </sheetData>
  <mergeCells count="78">
    <mergeCell ref="K31:K34"/>
    <mergeCell ref="L31:L34"/>
    <mergeCell ref="M31:M34"/>
    <mergeCell ref="C31:C34"/>
    <mergeCell ref="D31:D34"/>
    <mergeCell ref="H31:H34"/>
    <mergeCell ref="I31:I34"/>
    <mergeCell ref="N31:N34"/>
    <mergeCell ref="O31:O34"/>
    <mergeCell ref="P31:P34"/>
    <mergeCell ref="Q31:Q34"/>
    <mergeCell ref="N1:P1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K22:K24"/>
    <mergeCell ref="C11:D11"/>
    <mergeCell ref="A12:A24"/>
    <mergeCell ref="C22:C24"/>
    <mergeCell ref="D22:D24"/>
    <mergeCell ref="C16:D16"/>
    <mergeCell ref="H22:H24"/>
    <mergeCell ref="I22:I24"/>
    <mergeCell ref="P22:P24"/>
    <mergeCell ref="Q22:Q24"/>
    <mergeCell ref="O22:O24"/>
    <mergeCell ref="L22:L24"/>
    <mergeCell ref="M22:M24"/>
    <mergeCell ref="N22:N24"/>
    <mergeCell ref="K42:K45"/>
    <mergeCell ref="L42:L45"/>
    <mergeCell ref="A37:A45"/>
    <mergeCell ref="C42:C45"/>
    <mergeCell ref="D42:D45"/>
    <mergeCell ref="H42:H45"/>
    <mergeCell ref="Q42:Q45"/>
    <mergeCell ref="C46:Q46"/>
    <mergeCell ref="A47:B47"/>
    <mergeCell ref="C47:D47"/>
    <mergeCell ref="M42:M45"/>
    <mergeCell ref="N42:N45"/>
    <mergeCell ref="O42:O45"/>
    <mergeCell ref="P42:P45"/>
    <mergeCell ref="I42:I45"/>
    <mergeCell ref="J42:J45"/>
    <mergeCell ref="A48:J48"/>
    <mergeCell ref="C18:C20"/>
    <mergeCell ref="D18:D20"/>
    <mergeCell ref="H18:H20"/>
    <mergeCell ref="I18:I20"/>
    <mergeCell ref="J18:J20"/>
    <mergeCell ref="J22:J24"/>
    <mergeCell ref="C36:D36"/>
    <mergeCell ref="A26:A34"/>
    <mergeCell ref="J31:J34"/>
    <mergeCell ref="O18:O20"/>
    <mergeCell ref="P18:P20"/>
    <mergeCell ref="Q18:Q20"/>
    <mergeCell ref="K18:K20"/>
    <mergeCell ref="L18:L20"/>
    <mergeCell ref="M18:M20"/>
    <mergeCell ref="N18:N20"/>
  </mergeCells>
  <printOptions/>
  <pageMargins left="0.5" right="0.29" top="0.16" bottom="0.16" header="0.16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2009-09-09T07:24:17Z</cp:lastPrinted>
  <dcterms:created xsi:type="dcterms:W3CDTF">2009-08-27T07:26:35Z</dcterms:created>
  <dcterms:modified xsi:type="dcterms:W3CDTF">2009-09-15T08:53:31Z</dcterms:modified>
  <cp:category/>
  <cp:version/>
  <cp:contentType/>
  <cp:contentStatus/>
</cp:coreProperties>
</file>