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<sst xmlns="http://schemas.openxmlformats.org/spreadsheetml/2006/main" count="121" uniqueCount="78">
  <si>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</si>
  <si>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</si>
  <si>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</si>
  <si>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</si>
  <si>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</si>
  <si>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</si>
  <si>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</si>
  <si>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</si>
  <si>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</si>
  <si>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</si>
  <si>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</si>
  <si>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</si>
  <si>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</si>
  <si>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</si>
  <si>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</si>
  <si>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</si>
  <si>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</si>
  <si>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</si>
  <si>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</si>
  <si>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</si>
  <si>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</si>
  <si>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</si>
  <si>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</si>
  <si>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</si>
  <si>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</si>
  <si>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</si>
  <si>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Wielkopolski Regionalny Program Operacyjny na lata 2007-2013</t>
  </si>
  <si>
    <t>Priorytet:</t>
  </si>
  <si>
    <t>II Infrastruktura komunikacyjna</t>
  </si>
  <si>
    <t>Działanie:</t>
  </si>
  <si>
    <t>2.2. Poprawa dostępności do regionalnego i ponadregionalnego układu drogowego (drogi wojewódzkie w miastach na prawach powiatu, powiatowe, gminne)</t>
  </si>
  <si>
    <t>Nazwa projektu:</t>
  </si>
  <si>
    <t>Przebudowa ciągu dróg: gminnej nr 562935P i powiatowej nr 3738P na odcinku Zaniemyśl-Czarnotki</t>
  </si>
  <si>
    <t>Razem wydatki projektu:</t>
  </si>
  <si>
    <t>Razem wydatki:</t>
  </si>
  <si>
    <t>600-60014</t>
  </si>
  <si>
    <t>z tego: 2007r.</t>
  </si>
  <si>
    <t>2008 r.</t>
  </si>
  <si>
    <t>600-60016</t>
  </si>
  <si>
    <t>1.2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</si>
  <si>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</si>
  <si>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</si>
  <si>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</si>
  <si>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630-63095</t>
  </si>
  <si>
    <t>2010r.</t>
  </si>
  <si>
    <t>1.3</t>
  </si>
  <si>
    <t>Program Rozwoju Obszarów Wiejskich na lata 2007-2013</t>
  </si>
  <si>
    <t>313, 322, 323 Odnowa i rozwój wsi</t>
  </si>
  <si>
    <t>Modernizacja i remont budynku świetlicy wiejskiej w Kępie Wielkiej</t>
  </si>
  <si>
    <t>921-92109</t>
  </si>
  <si>
    <t>Wydatki bieżące razem:</t>
  </si>
  <si>
    <t>2.1</t>
  </si>
  <si>
    <t xml:space="preserve">Program: </t>
  </si>
  <si>
    <t>Program Operacyjny Kapitał Ludzki</t>
  </si>
  <si>
    <t xml:space="preserve">Priorytet: </t>
  </si>
  <si>
    <t>VII Promocja integracji społecznej</t>
  </si>
  <si>
    <t xml:space="preserve">Działanie: </t>
  </si>
  <si>
    <t>7.1.1. Rozwój i upowszechnianie aktywnej integracji przez Ośrodki Pomocy Społecznej</t>
  </si>
  <si>
    <t xml:space="preserve">Nazwa projektu: </t>
  </si>
  <si>
    <t>Aktywność i inwestowanie w swój rozwój drogą do lepszej przyszłości</t>
  </si>
  <si>
    <t>853-85395</t>
  </si>
  <si>
    <t>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</si>
  <si>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</si>
  <si>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</si>
  <si>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</si>
  <si>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</si>
  <si>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</si>
  <si>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Sporządziła:</t>
  </si>
  <si>
    <t>321 Podstawowe usługi dla gospodarki i ludności wiejskiej</t>
  </si>
  <si>
    <t>Budowa kanalizacji sanitarnej w aglomeracji Zaniemyśl dla miejscowości Zwola - Majdany - Łękno</t>
  </si>
  <si>
    <t>010-01010</t>
  </si>
  <si>
    <t>2011r.</t>
  </si>
  <si>
    <t>1.4.</t>
  </si>
  <si>
    <t>Załącznik nr 9
do uchwały Rady Gminy Zaniemyśl
z dnia 28 grudnia 2009 roku w sprawie zmian w budżecie Gminy Zaniemyśl na rok 2009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</si>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</sst>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3" fillId="0" borderId="0" xfId="18" applyFont="1" applyFill="1" applyAlignment="1">
      <alignment wrapText="1"/>
      <protection/>
    </xf>
    <xf numFmtId="0" fontId="4" fillId="0" borderId="0" xfId="17">
      <alignment/>
      <protection/>
    </xf>
    <xf numFmtId="0" fontId="1" fillId="0" borderId="1" xfId="18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/>
      <protection/>
    </xf>
    <xf numFmtId="0" fontId="7" fillId="0" borderId="1" xfId="18" applyFont="1" applyFill="1" applyBorder="1">
      <alignment/>
      <protection/>
    </xf>
    <xf numFmtId="4" fontId="7" fillId="0" borderId="1" xfId="18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1" xfId="18" applyFont="1" applyFill="1" applyBorder="1">
      <alignment/>
      <protection/>
    </xf>
    <xf numFmtId="4" fontId="1" fillId="0" borderId="2" xfId="18" applyNumberFormat="1" applyFont="1" applyFill="1" applyBorder="1" applyAlignment="1">
      <alignment horizontal="left"/>
      <protection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4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left"/>
      <protection/>
    </xf>
    <xf numFmtId="4" fontId="1" fillId="0" borderId="0" xfId="18" applyNumberFormat="1" applyFont="1" applyFill="1" applyBorder="1" applyAlignment="1">
      <alignment horizontal="center"/>
      <protection/>
    </xf>
    <xf numFmtId="4" fontId="1" fillId="0" borderId="6" xfId="18" applyNumberFormat="1" applyFont="1" applyFill="1" applyBorder="1" applyAlignment="1">
      <alignment horizontal="center"/>
      <protection/>
    </xf>
    <xf numFmtId="4" fontId="1" fillId="0" borderId="7" xfId="18" applyNumberFormat="1" applyFont="1" applyFill="1" applyBorder="1" applyAlignment="1">
      <alignment horizontal="left"/>
      <protection/>
    </xf>
    <xf numFmtId="4" fontId="1" fillId="0" borderId="8" xfId="18" applyNumberFormat="1" applyFont="1" applyFill="1" applyBorder="1" applyAlignment="1">
      <alignment horizontal="center"/>
      <protection/>
    </xf>
    <xf numFmtId="4" fontId="1" fillId="0" borderId="9" xfId="18" applyNumberFormat="1" applyFont="1" applyFill="1" applyBorder="1" applyAlignment="1">
      <alignment horizontal="center"/>
      <protection/>
    </xf>
    <xf numFmtId="0" fontId="5" fillId="0" borderId="1" xfId="18" applyFont="1" applyFill="1" applyBorder="1">
      <alignment/>
      <protection/>
    </xf>
    <xf numFmtId="4" fontId="5" fillId="0" borderId="1" xfId="18" applyNumberFormat="1" applyFont="1" applyFill="1" applyBorder="1">
      <alignment/>
      <protection/>
    </xf>
    <xf numFmtId="0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>
      <alignment/>
      <protection/>
    </xf>
    <xf numFmtId="4" fontId="1" fillId="0" borderId="5" xfId="18" applyNumberFormat="1" applyFont="1" applyFill="1" applyBorder="1" applyAlignment="1">
      <alignment horizontal="center"/>
      <protection/>
    </xf>
    <xf numFmtId="4" fontId="1" fillId="0" borderId="10" xfId="18" applyNumberFormat="1" applyFont="1" applyFill="1" applyBorder="1">
      <alignment/>
      <protection/>
    </xf>
    <xf numFmtId="4" fontId="1" fillId="0" borderId="0" xfId="18" applyNumberFormat="1" applyFont="1" applyFill="1" applyBorder="1" applyAlignment="1">
      <alignment horizontal="center" vertical="center"/>
      <protection/>
    </xf>
    <xf numFmtId="4" fontId="1" fillId="0" borderId="6" xfId="1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3" xfId="18" applyNumberFormat="1" applyFont="1" applyFill="1" applyBorder="1" applyAlignment="1">
      <alignment horizontal="center"/>
      <protection/>
    </xf>
    <xf numFmtId="1" fontId="1" fillId="0" borderId="0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/>
      <protection/>
    </xf>
    <xf numFmtId="4" fontId="5" fillId="0" borderId="1" xfId="18" applyNumberFormat="1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0" xfId="18" applyNumberFormat="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1" fillId="0" borderId="13" xfId="18" applyNumberFormat="1" applyFont="1" applyFill="1" applyBorder="1" applyAlignment="1">
      <alignment horizontal="right" vertical="center"/>
      <protection/>
    </xf>
    <xf numFmtId="4" fontId="1" fillId="0" borderId="14" xfId="18" applyNumberFormat="1" applyFont="1" applyFill="1" applyBorder="1" applyAlignment="1">
      <alignment horizontal="right" vertical="center"/>
      <protection/>
    </xf>
    <xf numFmtId="4" fontId="1" fillId="0" borderId="11" xfId="18" applyNumberFormat="1" applyFont="1" applyFill="1" applyBorder="1" applyAlignment="1">
      <alignment horizontal="right" vertical="center"/>
      <protection/>
    </xf>
    <xf numFmtId="0" fontId="1" fillId="0" borderId="0" xfId="17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5" fillId="0" borderId="0" xfId="18" applyFont="1" applyFill="1" applyAlignment="1">
      <alignment horizontal="center"/>
      <protection/>
    </xf>
    <xf numFmtId="0" fontId="1" fillId="0" borderId="1" xfId="18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5" xfId="18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horizontal="center" vertical="center" wrapText="1"/>
      <protection/>
    </xf>
    <xf numFmtId="4" fontId="7" fillId="0" borderId="15" xfId="18" applyNumberFormat="1" applyFont="1" applyFill="1" applyBorder="1" applyAlignment="1">
      <alignment horizontal="center"/>
      <protection/>
    </xf>
    <xf numFmtId="4" fontId="7" fillId="0" borderId="12" xfId="18" applyNumberFormat="1" applyFont="1" applyFill="1" applyBorder="1" applyAlignment="1">
      <alignment horizontal="center"/>
      <protection/>
    </xf>
    <xf numFmtId="4" fontId="1" fillId="0" borderId="15" xfId="18" applyNumberFormat="1" applyFont="1" applyFill="1" applyBorder="1" applyAlignment="1">
      <alignment/>
      <protection/>
    </xf>
    <xf numFmtId="4" fontId="1" fillId="0" borderId="12" xfId="18" applyNumberFormat="1" applyFont="1" applyFill="1" applyBorder="1" applyAlignment="1">
      <alignment/>
      <protection/>
    </xf>
    <xf numFmtId="4" fontId="1" fillId="0" borderId="13" xfId="18" applyNumberFormat="1" applyFont="1" applyFill="1" applyBorder="1" applyAlignment="1">
      <alignment horizontal="center"/>
      <protection/>
    </xf>
    <xf numFmtId="4" fontId="1" fillId="0" borderId="14" xfId="18" applyNumberFormat="1" applyFont="1" applyFill="1" applyBorder="1" applyAlignment="1">
      <alignment horizontal="center"/>
      <protection/>
    </xf>
    <xf numFmtId="4" fontId="1" fillId="0" borderId="13" xfId="18" applyNumberFormat="1" applyFont="1" applyFill="1" applyBorder="1" applyAlignment="1">
      <alignment horizontal="center" vertical="center"/>
      <protection/>
    </xf>
    <xf numFmtId="4" fontId="1" fillId="0" borderId="14" xfId="18" applyNumberFormat="1" applyFont="1" applyFill="1" applyBorder="1" applyAlignment="1">
      <alignment horizontal="center" vertic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 vertical="center"/>
      <protection/>
    </xf>
    <xf numFmtId="0" fontId="1" fillId="0" borderId="13" xfId="18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2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4" fontId="1" fillId="0" borderId="11" xfId="18" applyNumberFormat="1" applyFont="1" applyFill="1" applyBorder="1" applyAlignment="1">
      <alignment horizontal="center"/>
      <protection/>
    </xf>
    <xf numFmtId="4" fontId="1" fillId="0" borderId="15" xfId="18" applyNumberFormat="1" applyFont="1" applyFill="1" applyBorder="1" applyAlignment="1">
      <alignment horizontal="center"/>
      <protection/>
    </xf>
    <xf numFmtId="4" fontId="1" fillId="0" borderId="10" xfId="18" applyNumberFormat="1" applyFont="1" applyFill="1" applyBorder="1" applyAlignment="1">
      <alignment horizontal="center"/>
      <protection/>
    </xf>
    <xf numFmtId="4" fontId="1" fillId="0" borderId="12" xfId="18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4" fontId="5" fillId="0" borderId="15" xfId="18" applyNumberFormat="1" applyFont="1" applyFill="1" applyBorder="1" applyAlignment="1">
      <alignment horizontal="center"/>
      <protection/>
    </xf>
    <xf numFmtId="4" fontId="5" fillId="0" borderId="12" xfId="18" applyNumberFormat="1" applyFont="1" applyFill="1" applyBorder="1" applyAlignment="1">
      <alignment horizontal="center"/>
      <protection/>
    </xf>
    <xf numFmtId="0" fontId="1" fillId="0" borderId="0" xfId="18" applyFont="1" applyFill="1" applyAlignment="1">
      <alignment horizontal="left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C1">
      <selection activeCell="D73" sqref="D73"/>
    </sheetView>
  </sheetViews>
  <sheetFormatPr defaultColWidth="9.140625" defaultRowHeight="12.75"/>
  <cols>
    <col min="1" max="1" width="7.8515625" style="0" customWidth="1"/>
    <col min="2" max="2" width="21.421875" style="0" customWidth="1"/>
    <col min="3" max="3" width="11.140625" style="0" customWidth="1"/>
    <col min="5" max="5" width="11.421875" style="0" bestFit="1" customWidth="1"/>
    <col min="6" max="7" width="10.57421875" style="0" bestFit="1" customWidth="1"/>
    <col min="8" max="8" width="10.8515625" style="0" customWidth="1"/>
    <col min="9" max="9" width="10.00390625" style="0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57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52" t="s">
        <v>73</v>
      </c>
      <c r="O1" s="53"/>
      <c r="P1" s="53"/>
    </row>
    <row r="2" spans="1:17" ht="12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55" t="s">
        <v>1</v>
      </c>
      <c r="B4" s="55" t="s">
        <v>2</v>
      </c>
      <c r="C4" s="56" t="s">
        <v>3</v>
      </c>
      <c r="D4" s="56" t="s">
        <v>4</v>
      </c>
      <c r="E4" s="56" t="s">
        <v>5</v>
      </c>
      <c r="F4" s="55" t="s">
        <v>6</v>
      </c>
      <c r="G4" s="55"/>
      <c r="H4" s="55" t="s">
        <v>7</v>
      </c>
      <c r="I4" s="55"/>
      <c r="J4" s="55"/>
      <c r="K4" s="55"/>
      <c r="L4" s="55"/>
      <c r="M4" s="55"/>
      <c r="N4" s="55"/>
      <c r="O4" s="55"/>
      <c r="P4" s="55"/>
      <c r="Q4" s="55"/>
    </row>
    <row r="5" spans="1:17" ht="12.75">
      <c r="A5" s="55"/>
      <c r="B5" s="55"/>
      <c r="C5" s="56"/>
      <c r="D5" s="56"/>
      <c r="E5" s="56"/>
      <c r="F5" s="56" t="s">
        <v>8</v>
      </c>
      <c r="G5" s="56" t="s">
        <v>9</v>
      </c>
      <c r="H5" s="55" t="s">
        <v>10</v>
      </c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>
      <c r="A6" s="55"/>
      <c r="B6" s="55"/>
      <c r="C6" s="56"/>
      <c r="D6" s="56"/>
      <c r="E6" s="56"/>
      <c r="F6" s="56"/>
      <c r="G6" s="56"/>
      <c r="H6" s="56" t="s">
        <v>11</v>
      </c>
      <c r="I6" s="55" t="s">
        <v>12</v>
      </c>
      <c r="J6" s="55"/>
      <c r="K6" s="55"/>
      <c r="L6" s="55"/>
      <c r="M6" s="55"/>
      <c r="N6" s="55"/>
      <c r="O6" s="55"/>
      <c r="P6" s="55"/>
      <c r="Q6" s="55"/>
    </row>
    <row r="7" spans="1:17" ht="22.5" customHeight="1">
      <c r="A7" s="55"/>
      <c r="B7" s="55"/>
      <c r="C7" s="56"/>
      <c r="D7" s="56"/>
      <c r="E7" s="56"/>
      <c r="F7" s="56"/>
      <c r="G7" s="56"/>
      <c r="H7" s="56"/>
      <c r="I7" s="55" t="s">
        <v>13</v>
      </c>
      <c r="J7" s="55"/>
      <c r="K7" s="55"/>
      <c r="L7" s="55"/>
      <c r="M7" s="57" t="s">
        <v>9</v>
      </c>
      <c r="N7" s="58"/>
      <c r="O7" s="58"/>
      <c r="P7" s="58"/>
      <c r="Q7" s="59"/>
    </row>
    <row r="8" spans="1:17" ht="12.75">
      <c r="A8" s="55"/>
      <c r="B8" s="55"/>
      <c r="C8" s="56"/>
      <c r="D8" s="56"/>
      <c r="E8" s="56"/>
      <c r="F8" s="56"/>
      <c r="G8" s="56"/>
      <c r="H8" s="56"/>
      <c r="I8" s="56" t="s">
        <v>14</v>
      </c>
      <c r="J8" s="55" t="s">
        <v>15</v>
      </c>
      <c r="K8" s="55"/>
      <c r="L8" s="55"/>
      <c r="M8" s="56" t="s">
        <v>16</v>
      </c>
      <c r="N8" s="56" t="s">
        <v>15</v>
      </c>
      <c r="O8" s="56"/>
      <c r="P8" s="56"/>
      <c r="Q8" s="56"/>
    </row>
    <row r="9" spans="1:17" ht="50.25" customHeight="1">
      <c r="A9" s="55"/>
      <c r="B9" s="55"/>
      <c r="C9" s="56"/>
      <c r="D9" s="56"/>
      <c r="E9" s="56"/>
      <c r="F9" s="56"/>
      <c r="G9" s="56"/>
      <c r="H9" s="56"/>
      <c r="I9" s="56"/>
      <c r="J9" s="5" t="s">
        <v>17</v>
      </c>
      <c r="K9" s="5" t="s">
        <v>18</v>
      </c>
      <c r="L9" s="5" t="s">
        <v>19</v>
      </c>
      <c r="M9" s="56"/>
      <c r="N9" s="5" t="s">
        <v>20</v>
      </c>
      <c r="O9" s="5" t="s">
        <v>17</v>
      </c>
      <c r="P9" s="5" t="s">
        <v>18</v>
      </c>
      <c r="Q9" s="5" t="s">
        <v>21</v>
      </c>
    </row>
    <row r="10" spans="1:17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</row>
    <row r="11" spans="1:17" s="10" customFormat="1" ht="12.75">
      <c r="A11" s="7">
        <v>1</v>
      </c>
      <c r="B11" s="8" t="s">
        <v>22</v>
      </c>
      <c r="C11" s="60" t="s">
        <v>23</v>
      </c>
      <c r="D11" s="61"/>
      <c r="E11" s="9">
        <f aca="true" t="shared" si="0" ref="E11:Q11">E16+E30+E40+E50</f>
        <v>11911267.469999999</v>
      </c>
      <c r="F11" s="9">
        <f t="shared" si="0"/>
        <v>6377135.38</v>
      </c>
      <c r="G11" s="9">
        <f t="shared" si="0"/>
        <v>5534132.09</v>
      </c>
      <c r="H11" s="9">
        <f t="shared" si="0"/>
        <v>2476112.1799999997</v>
      </c>
      <c r="I11" s="9">
        <f t="shared" si="0"/>
        <v>1246863.5899999999</v>
      </c>
      <c r="J11" s="9">
        <f t="shared" si="0"/>
        <v>0</v>
      </c>
      <c r="K11" s="9">
        <f t="shared" si="0"/>
        <v>0</v>
      </c>
      <c r="L11" s="9">
        <f t="shared" si="0"/>
        <v>1246863.5899999999</v>
      </c>
      <c r="M11" s="9">
        <f t="shared" si="0"/>
        <v>1229248.5899999999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1229248.5899999999</v>
      </c>
    </row>
    <row r="12" spans="1:17" ht="12.75">
      <c r="A12" s="55" t="s">
        <v>24</v>
      </c>
      <c r="B12" s="11" t="s">
        <v>25</v>
      </c>
      <c r="C12" s="12" t="s">
        <v>26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2.75">
      <c r="A13" s="55"/>
      <c r="B13" s="11" t="s">
        <v>27</v>
      </c>
      <c r="C13" s="15" t="s">
        <v>28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12.75">
      <c r="A14" s="55"/>
      <c r="B14" s="11" t="s">
        <v>29</v>
      </c>
      <c r="C14" s="15" t="s">
        <v>30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17" ht="12.75">
      <c r="A15" s="55"/>
      <c r="B15" s="11" t="s">
        <v>31</v>
      </c>
      <c r="C15" s="18" t="s">
        <v>32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 ht="12.75">
      <c r="A16" s="55"/>
      <c r="B16" s="21" t="s">
        <v>33</v>
      </c>
      <c r="C16" s="62"/>
      <c r="D16" s="63"/>
      <c r="E16" s="22">
        <f aca="true" t="shared" si="1" ref="E16:Q16">E17+E21</f>
        <v>2422011.0999999996</v>
      </c>
      <c r="F16" s="22">
        <f t="shared" si="1"/>
        <v>1218984.3199999998</v>
      </c>
      <c r="G16" s="22">
        <f t="shared" si="1"/>
        <v>1203026.7799999998</v>
      </c>
      <c r="H16" s="22">
        <f t="shared" si="1"/>
        <v>2361312.1799999997</v>
      </c>
      <c r="I16" s="22">
        <f t="shared" si="1"/>
        <v>1188586.0899999999</v>
      </c>
      <c r="J16" s="22">
        <f t="shared" si="1"/>
        <v>0</v>
      </c>
      <c r="K16" s="22">
        <f t="shared" si="1"/>
        <v>0</v>
      </c>
      <c r="L16" s="22">
        <f t="shared" si="1"/>
        <v>1188586.0899999999</v>
      </c>
      <c r="M16" s="22">
        <f t="shared" si="1"/>
        <v>1172726.0899999999</v>
      </c>
      <c r="N16" s="22">
        <f t="shared" si="1"/>
        <v>0</v>
      </c>
      <c r="O16" s="22">
        <f t="shared" si="1"/>
        <v>0</v>
      </c>
      <c r="P16" s="22">
        <f t="shared" si="1"/>
        <v>0</v>
      </c>
      <c r="Q16" s="22">
        <f t="shared" si="1"/>
        <v>1172726.0899999999</v>
      </c>
    </row>
    <row r="17" spans="1:17" ht="12.75">
      <c r="A17" s="55"/>
      <c r="B17" s="11" t="s">
        <v>34</v>
      </c>
      <c r="C17" s="23">
        <v>23</v>
      </c>
      <c r="D17" s="24" t="s">
        <v>35</v>
      </c>
      <c r="E17" s="25">
        <f>SUM(E18:E20)</f>
        <v>565250.74</v>
      </c>
      <c r="F17" s="25">
        <f>SUM(F18:F20)</f>
        <v>282625.37</v>
      </c>
      <c r="G17" s="25">
        <f>SUM(G19:G20)</f>
        <v>282625.37</v>
      </c>
      <c r="H17" s="25">
        <f>SUM(H18)</f>
        <v>540247.74</v>
      </c>
      <c r="I17" s="25">
        <f aca="true" t="shared" si="2" ref="I17:Q17">SUM(I18)</f>
        <v>270123.87</v>
      </c>
      <c r="J17" s="25">
        <f t="shared" si="2"/>
        <v>0</v>
      </c>
      <c r="K17" s="25">
        <f t="shared" si="2"/>
        <v>0</v>
      </c>
      <c r="L17" s="25">
        <f t="shared" si="2"/>
        <v>270123.87</v>
      </c>
      <c r="M17" s="25">
        <f t="shared" si="2"/>
        <v>270123.87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270123.87</v>
      </c>
    </row>
    <row r="18" spans="1:17" ht="12.75">
      <c r="A18" s="55"/>
      <c r="B18" s="11" t="s">
        <v>36</v>
      </c>
      <c r="C18" s="64"/>
      <c r="D18" s="64"/>
      <c r="E18" s="25"/>
      <c r="F18" s="25"/>
      <c r="G18" s="25"/>
      <c r="H18" s="66">
        <f>I18+M18</f>
        <v>540247.74</v>
      </c>
      <c r="I18" s="66">
        <f>J18+K18+L18</f>
        <v>270123.87</v>
      </c>
      <c r="J18" s="66"/>
      <c r="K18" s="66"/>
      <c r="L18" s="66">
        <v>270123.87</v>
      </c>
      <c r="M18" s="66">
        <f>N18+O18+P18+Q18</f>
        <v>270123.87</v>
      </c>
      <c r="N18" s="66"/>
      <c r="O18" s="66"/>
      <c r="P18" s="66"/>
      <c r="Q18" s="66">
        <v>270123.87</v>
      </c>
    </row>
    <row r="19" spans="1:17" ht="12.75">
      <c r="A19" s="55"/>
      <c r="B19" s="11" t="s">
        <v>37</v>
      </c>
      <c r="C19" s="65"/>
      <c r="D19" s="65"/>
      <c r="E19" s="25">
        <v>25003</v>
      </c>
      <c r="F19" s="25">
        <v>12501.5</v>
      </c>
      <c r="G19" s="25">
        <v>12501.5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2.75">
      <c r="A20" s="55"/>
      <c r="B20" s="11" t="s">
        <v>10</v>
      </c>
      <c r="C20" s="65"/>
      <c r="D20" s="65"/>
      <c r="E20" s="25">
        <f>F20+G20</f>
        <v>540247.74</v>
      </c>
      <c r="F20" s="25">
        <v>270123.87</v>
      </c>
      <c r="G20" s="25">
        <v>270123.87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.75">
      <c r="A21" s="55"/>
      <c r="B21" s="11" t="s">
        <v>34</v>
      </c>
      <c r="C21" s="23">
        <v>23</v>
      </c>
      <c r="D21" s="24" t="s">
        <v>38</v>
      </c>
      <c r="E21" s="25">
        <f>SUM(E22:E24)</f>
        <v>1856760.3599999999</v>
      </c>
      <c r="F21" s="25">
        <f>SUM(F22:F24)</f>
        <v>936358.95</v>
      </c>
      <c r="G21" s="25">
        <f>SUM(G22:G24)</f>
        <v>920401.4099999999</v>
      </c>
      <c r="H21" s="25">
        <f>SUM(H22)</f>
        <v>1821064.44</v>
      </c>
      <c r="I21" s="25">
        <f aca="true" t="shared" si="3" ref="I21:Q21">SUM(I22)</f>
        <v>918462.22</v>
      </c>
      <c r="J21" s="25">
        <f t="shared" si="3"/>
        <v>0</v>
      </c>
      <c r="K21" s="25">
        <f t="shared" si="3"/>
        <v>0</v>
      </c>
      <c r="L21" s="25">
        <f t="shared" si="3"/>
        <v>918462.22</v>
      </c>
      <c r="M21" s="25">
        <f t="shared" si="3"/>
        <v>902602.22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902602.22</v>
      </c>
    </row>
    <row r="22" spans="1:17" ht="12.75">
      <c r="A22" s="55"/>
      <c r="B22" s="11" t="s">
        <v>36</v>
      </c>
      <c r="C22" s="68"/>
      <c r="D22" s="68"/>
      <c r="E22" s="25">
        <v>12200</v>
      </c>
      <c r="F22" s="25">
        <v>6100</v>
      </c>
      <c r="G22" s="25">
        <v>6100</v>
      </c>
      <c r="H22" s="69">
        <f>I22+M22</f>
        <v>1821064.44</v>
      </c>
      <c r="I22" s="69">
        <f>J22+K22+L22</f>
        <v>918462.22</v>
      </c>
      <c r="J22" s="69"/>
      <c r="K22" s="69"/>
      <c r="L22" s="69">
        <v>918462.22</v>
      </c>
      <c r="M22" s="69">
        <f>N22+O22+P22+Q22</f>
        <v>902602.22</v>
      </c>
      <c r="N22" s="69"/>
      <c r="O22" s="69"/>
      <c r="P22" s="69"/>
      <c r="Q22" s="69">
        <v>902602.22</v>
      </c>
    </row>
    <row r="23" spans="1:17" ht="12.75">
      <c r="A23" s="55"/>
      <c r="B23" s="11" t="s">
        <v>37</v>
      </c>
      <c r="C23" s="68"/>
      <c r="D23" s="68"/>
      <c r="E23" s="25">
        <v>23495.92</v>
      </c>
      <c r="F23" s="25">
        <v>11796.73</v>
      </c>
      <c r="G23" s="25">
        <v>11699.19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55"/>
      <c r="B24" s="11" t="s">
        <v>10</v>
      </c>
      <c r="C24" s="68"/>
      <c r="D24" s="68"/>
      <c r="E24" s="25">
        <f>SUM(F24:G24)</f>
        <v>1821064.44</v>
      </c>
      <c r="F24" s="25">
        <v>918462.22</v>
      </c>
      <c r="G24" s="25">
        <v>902602.22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4"/>
      <c r="B25" s="11"/>
      <c r="C25" s="26"/>
      <c r="D25" s="16"/>
      <c r="E25" s="27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ht="12.75">
      <c r="A26" s="70" t="s">
        <v>39</v>
      </c>
      <c r="B26" s="11" t="s">
        <v>25</v>
      </c>
      <c r="C26" s="12" t="s">
        <v>26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1:17" ht="12.75">
      <c r="A27" s="71"/>
      <c r="B27" s="11" t="s">
        <v>27</v>
      </c>
      <c r="C27" s="15" t="s">
        <v>40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1:17" ht="12.75">
      <c r="A28" s="71"/>
      <c r="B28" s="11" t="s">
        <v>29</v>
      </c>
      <c r="C28" s="15" t="s">
        <v>41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1:17" ht="12.75">
      <c r="A29" s="71"/>
      <c r="B29" s="11" t="s">
        <v>31</v>
      </c>
      <c r="C29" s="30" t="s">
        <v>42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</row>
    <row r="30" spans="1:17" ht="12.75">
      <c r="A30" s="71"/>
      <c r="B30" s="21" t="s">
        <v>34</v>
      </c>
      <c r="C30" s="31">
        <v>57</v>
      </c>
      <c r="D30" s="32" t="s">
        <v>43</v>
      </c>
      <c r="E30" s="22">
        <f>SUM(E31:E34)</f>
        <v>1458078.1800000002</v>
      </c>
      <c r="F30" s="22">
        <f>SUM(F31:F34)</f>
        <v>512309.87</v>
      </c>
      <c r="G30" s="22">
        <f>SUM(G31:G34)</f>
        <v>945768.31</v>
      </c>
      <c r="H30" s="22">
        <f>SUM(H31)</f>
        <v>42700</v>
      </c>
      <c r="I30" s="22">
        <f aca="true" t="shared" si="4" ref="I30:Q30">SUM(I31)</f>
        <v>16927.5</v>
      </c>
      <c r="J30" s="22">
        <f t="shared" si="4"/>
        <v>0</v>
      </c>
      <c r="K30" s="22">
        <f t="shared" si="4"/>
        <v>0</v>
      </c>
      <c r="L30" s="22">
        <f t="shared" si="4"/>
        <v>16927.5</v>
      </c>
      <c r="M30" s="22">
        <f t="shared" si="4"/>
        <v>25772.5</v>
      </c>
      <c r="N30" s="22">
        <f t="shared" si="4"/>
        <v>0</v>
      </c>
      <c r="O30" s="22">
        <f t="shared" si="4"/>
        <v>0</v>
      </c>
      <c r="P30" s="22">
        <f t="shared" si="4"/>
        <v>0</v>
      </c>
      <c r="Q30" s="22">
        <f t="shared" si="4"/>
        <v>25772.5</v>
      </c>
    </row>
    <row r="31" spans="1:17" ht="12.75">
      <c r="A31" s="71"/>
      <c r="B31" s="11" t="s">
        <v>36</v>
      </c>
      <c r="C31" s="73"/>
      <c r="D31" s="45"/>
      <c r="E31" s="25"/>
      <c r="F31" s="25"/>
      <c r="G31" s="25"/>
      <c r="H31" s="69">
        <f>I31+M31</f>
        <v>42700</v>
      </c>
      <c r="I31" s="69">
        <f>J31+K31+L31</f>
        <v>16927.5</v>
      </c>
      <c r="J31" s="69"/>
      <c r="K31" s="69"/>
      <c r="L31" s="69">
        <v>16927.5</v>
      </c>
      <c r="M31" s="69">
        <f>N31+O31+P31+Q31</f>
        <v>25772.5</v>
      </c>
      <c r="N31" s="69"/>
      <c r="O31" s="69"/>
      <c r="P31" s="69"/>
      <c r="Q31" s="69">
        <v>25772.5</v>
      </c>
    </row>
    <row r="32" spans="1:17" ht="12.75">
      <c r="A32" s="71"/>
      <c r="B32" s="11" t="s">
        <v>37</v>
      </c>
      <c r="C32" s="74"/>
      <c r="D32" s="46"/>
      <c r="E32" s="25"/>
      <c r="F32" s="25"/>
      <c r="G32" s="25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71"/>
      <c r="B33" s="11" t="s">
        <v>10</v>
      </c>
      <c r="C33" s="74"/>
      <c r="D33" s="46"/>
      <c r="E33" s="25">
        <f>SUM(F33:G33)</f>
        <v>42700</v>
      </c>
      <c r="F33" s="25">
        <v>16927.5</v>
      </c>
      <c r="G33" s="25">
        <v>25772.5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72"/>
      <c r="B34" s="11" t="s">
        <v>44</v>
      </c>
      <c r="C34" s="75"/>
      <c r="D34" s="47"/>
      <c r="E34" s="25">
        <f>SUM(F34:G34)</f>
        <v>1415378.1800000002</v>
      </c>
      <c r="F34" s="25">
        <v>495382.37</v>
      </c>
      <c r="G34" s="25">
        <v>919995.81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33"/>
      <c r="B35" s="11"/>
      <c r="C35" s="34"/>
      <c r="D35" s="35"/>
      <c r="E35" s="27"/>
      <c r="F35" s="27"/>
      <c r="G35" s="27"/>
      <c r="H35" s="36"/>
      <c r="I35" s="36"/>
      <c r="J35" s="36"/>
      <c r="K35" s="36"/>
      <c r="L35" s="36"/>
      <c r="M35" s="36"/>
      <c r="N35" s="36"/>
      <c r="O35" s="36"/>
      <c r="P35" s="36"/>
      <c r="Q35" s="37"/>
    </row>
    <row r="36" spans="1:17" ht="12.75">
      <c r="A36" s="70" t="s">
        <v>45</v>
      </c>
      <c r="B36" s="11" t="s">
        <v>25</v>
      </c>
      <c r="C36" s="12" t="s">
        <v>46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ht="12.75">
      <c r="A37" s="71"/>
      <c r="B37" s="11" t="s">
        <v>27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1:17" ht="12.75">
      <c r="A38" s="71"/>
      <c r="B38" s="11" t="s">
        <v>29</v>
      </c>
      <c r="C38" s="15" t="s">
        <v>47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1:17" ht="12.75">
      <c r="A39" s="71"/>
      <c r="B39" s="11" t="s">
        <v>31</v>
      </c>
      <c r="C39" s="30" t="s">
        <v>48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1:17" ht="12.75">
      <c r="A40" s="71"/>
      <c r="B40" s="21" t="s">
        <v>34</v>
      </c>
      <c r="C40" s="31"/>
      <c r="D40" s="32" t="s">
        <v>49</v>
      </c>
      <c r="E40" s="22">
        <f>SUM(E41:E44)</f>
        <v>458339.19</v>
      </c>
      <c r="F40" s="22">
        <f>SUM(F41:F44)</f>
        <v>176574.19</v>
      </c>
      <c r="G40" s="22">
        <f>SUM(G41:G44)</f>
        <v>281765</v>
      </c>
      <c r="H40" s="22">
        <f>SUM(H41)</f>
        <v>6100</v>
      </c>
      <c r="I40" s="22">
        <f aca="true" t="shared" si="5" ref="I40:Q40">SUM(I41)</f>
        <v>2350</v>
      </c>
      <c r="J40" s="22">
        <f t="shared" si="5"/>
        <v>0</v>
      </c>
      <c r="K40" s="22">
        <f t="shared" si="5"/>
        <v>0</v>
      </c>
      <c r="L40" s="22">
        <f t="shared" si="5"/>
        <v>2350</v>
      </c>
      <c r="M40" s="22">
        <f t="shared" si="5"/>
        <v>3750</v>
      </c>
      <c r="N40" s="22">
        <f t="shared" si="5"/>
        <v>0</v>
      </c>
      <c r="O40" s="22">
        <f t="shared" si="5"/>
        <v>0</v>
      </c>
      <c r="P40" s="22">
        <f t="shared" si="5"/>
        <v>0</v>
      </c>
      <c r="Q40" s="22">
        <f t="shared" si="5"/>
        <v>3750</v>
      </c>
    </row>
    <row r="41" spans="1:17" ht="12.75">
      <c r="A41" s="71"/>
      <c r="B41" s="11" t="s">
        <v>36</v>
      </c>
      <c r="C41" s="73"/>
      <c r="D41" s="45"/>
      <c r="E41" s="25">
        <f>SUM(F41:G41)</f>
        <v>2501</v>
      </c>
      <c r="F41" s="25">
        <v>963.5</v>
      </c>
      <c r="G41" s="25">
        <v>1537.5</v>
      </c>
      <c r="H41" s="69">
        <f>I41+M41</f>
        <v>6100</v>
      </c>
      <c r="I41" s="69">
        <f>J41+K41+L41</f>
        <v>2350</v>
      </c>
      <c r="J41" s="69"/>
      <c r="K41" s="69"/>
      <c r="L41" s="69">
        <v>2350</v>
      </c>
      <c r="M41" s="69">
        <f>N41+O41+P41+Q41</f>
        <v>3750</v>
      </c>
      <c r="N41" s="69"/>
      <c r="O41" s="69"/>
      <c r="P41" s="69"/>
      <c r="Q41" s="69">
        <v>3750</v>
      </c>
    </row>
    <row r="42" spans="1:17" ht="12.75">
      <c r="A42" s="71"/>
      <c r="B42" s="11" t="s">
        <v>37</v>
      </c>
      <c r="C42" s="74"/>
      <c r="D42" s="46"/>
      <c r="E42" s="25">
        <f>SUM(F42:G42)</f>
        <v>0</v>
      </c>
      <c r="F42" s="25"/>
      <c r="G42" s="25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71"/>
      <c r="B43" s="11" t="s">
        <v>10</v>
      </c>
      <c r="C43" s="74"/>
      <c r="D43" s="46"/>
      <c r="E43" s="25">
        <f>SUM(F43:G43)</f>
        <v>6100</v>
      </c>
      <c r="F43" s="25">
        <v>2350</v>
      </c>
      <c r="G43" s="25">
        <v>3750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72"/>
      <c r="B44" s="11" t="s">
        <v>44</v>
      </c>
      <c r="C44" s="75"/>
      <c r="D44" s="47"/>
      <c r="E44" s="25">
        <f>SUM(F44:G44)</f>
        <v>449738.19</v>
      </c>
      <c r="F44" s="25">
        <v>173260.69</v>
      </c>
      <c r="G44" s="25">
        <v>276477.5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12.75">
      <c r="A45" s="33"/>
      <c r="B45" s="11"/>
      <c r="C45" s="34"/>
      <c r="D45" s="35"/>
      <c r="E45" s="27"/>
      <c r="F45" s="27"/>
      <c r="G45" s="27"/>
      <c r="H45" s="36"/>
      <c r="I45" s="36"/>
      <c r="J45" s="36"/>
      <c r="K45" s="36"/>
      <c r="L45" s="36"/>
      <c r="M45" s="36"/>
      <c r="N45" s="36"/>
      <c r="O45" s="36"/>
      <c r="P45" s="36"/>
      <c r="Q45" s="37"/>
    </row>
    <row r="46" spans="1:17" ht="12.75">
      <c r="A46" s="70" t="s">
        <v>72</v>
      </c>
      <c r="B46" s="11" t="s">
        <v>25</v>
      </c>
      <c r="C46" s="12" t="s">
        <v>46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</row>
    <row r="47" spans="1:17" ht="12.75">
      <c r="A47" s="71"/>
      <c r="B47" s="11" t="s">
        <v>27</v>
      </c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</row>
    <row r="48" spans="1:17" ht="12.75">
      <c r="A48" s="71"/>
      <c r="B48" s="11" t="s">
        <v>29</v>
      </c>
      <c r="C48" s="15" t="s">
        <v>68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</row>
    <row r="49" spans="1:17" ht="12.75">
      <c r="A49" s="71"/>
      <c r="B49" s="11" t="s">
        <v>31</v>
      </c>
      <c r="C49" s="30" t="s">
        <v>69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</row>
    <row r="50" spans="1:17" ht="12.75">
      <c r="A50" s="71"/>
      <c r="B50" s="21" t="s">
        <v>34</v>
      </c>
      <c r="C50" s="31"/>
      <c r="D50" s="32" t="s">
        <v>70</v>
      </c>
      <c r="E50" s="22">
        <f>SUM(E51:E55)</f>
        <v>7572839</v>
      </c>
      <c r="F50" s="22">
        <f>SUM(F51:F55)</f>
        <v>4469267</v>
      </c>
      <c r="G50" s="22">
        <f>SUM(G51:G55)</f>
        <v>3103572</v>
      </c>
      <c r="H50" s="22">
        <f>SUM(H51)</f>
        <v>66000</v>
      </c>
      <c r="I50" s="22">
        <f aca="true" t="shared" si="6" ref="I50:Q50">SUM(I51)</f>
        <v>39000</v>
      </c>
      <c r="J50" s="22">
        <f t="shared" si="6"/>
        <v>0</v>
      </c>
      <c r="K50" s="22">
        <f t="shared" si="6"/>
        <v>0</v>
      </c>
      <c r="L50" s="22">
        <f t="shared" si="6"/>
        <v>39000</v>
      </c>
      <c r="M50" s="22">
        <f t="shared" si="6"/>
        <v>27000</v>
      </c>
      <c r="N50" s="22">
        <f t="shared" si="6"/>
        <v>0</v>
      </c>
      <c r="O50" s="22">
        <f t="shared" si="6"/>
        <v>0</v>
      </c>
      <c r="P50" s="22">
        <f t="shared" si="6"/>
        <v>0</v>
      </c>
      <c r="Q50" s="22">
        <f t="shared" si="6"/>
        <v>27000</v>
      </c>
    </row>
    <row r="51" spans="1:17" ht="12.75">
      <c r="A51" s="71"/>
      <c r="B51" s="11" t="s">
        <v>36</v>
      </c>
      <c r="C51" s="73"/>
      <c r="D51" s="45"/>
      <c r="E51" s="25"/>
      <c r="F51" s="25"/>
      <c r="G51" s="25"/>
      <c r="H51" s="69">
        <f>I51+M51</f>
        <v>66000</v>
      </c>
      <c r="I51" s="69">
        <f>J51+K51+L51</f>
        <v>39000</v>
      </c>
      <c r="J51" s="69"/>
      <c r="K51" s="69"/>
      <c r="L51" s="69">
        <v>39000</v>
      </c>
      <c r="M51" s="69">
        <f>N51+O51+P51+Q51</f>
        <v>27000</v>
      </c>
      <c r="N51" s="69"/>
      <c r="O51" s="69"/>
      <c r="P51" s="69"/>
      <c r="Q51" s="69">
        <v>27000</v>
      </c>
    </row>
    <row r="52" spans="1:17" ht="12.75">
      <c r="A52" s="71"/>
      <c r="B52" s="11" t="s">
        <v>37</v>
      </c>
      <c r="C52" s="74"/>
      <c r="D52" s="46"/>
      <c r="E52" s="25">
        <f>SUM(F52:G52)</f>
        <v>24400</v>
      </c>
      <c r="F52" s="25">
        <v>14400</v>
      </c>
      <c r="G52" s="25">
        <v>10000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71"/>
      <c r="B53" s="11" t="s">
        <v>10</v>
      </c>
      <c r="C53" s="74"/>
      <c r="D53" s="46"/>
      <c r="E53" s="25">
        <f>SUM(F53:G53)</f>
        <v>66000</v>
      </c>
      <c r="F53" s="25">
        <v>39000</v>
      </c>
      <c r="G53" s="25">
        <v>27000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71"/>
      <c r="B54" s="11" t="s">
        <v>44</v>
      </c>
      <c r="C54" s="74"/>
      <c r="D54" s="46"/>
      <c r="E54" s="25">
        <f>SUM(F54:G54)</f>
        <v>2661251</v>
      </c>
      <c r="F54" s="25">
        <v>1570575</v>
      </c>
      <c r="G54" s="25">
        <v>1090676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72"/>
      <c r="B55" s="11" t="s">
        <v>71</v>
      </c>
      <c r="C55" s="75"/>
      <c r="D55" s="47"/>
      <c r="E55" s="25">
        <f>SUM(F55:G55)</f>
        <v>4821188</v>
      </c>
      <c r="F55" s="25">
        <v>2845292</v>
      </c>
      <c r="G55" s="25">
        <v>1975896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ht="12.75">
      <c r="A56" s="33"/>
      <c r="B56" s="11"/>
      <c r="C56" s="34"/>
      <c r="D56" s="35"/>
      <c r="E56" s="27"/>
      <c r="F56" s="27"/>
      <c r="G56" s="27"/>
      <c r="H56" s="36"/>
      <c r="I56" s="36"/>
      <c r="J56" s="36"/>
      <c r="K56" s="36"/>
      <c r="L56" s="36"/>
      <c r="M56" s="36"/>
      <c r="N56" s="36"/>
      <c r="O56" s="36"/>
      <c r="P56" s="36"/>
      <c r="Q56" s="37"/>
    </row>
    <row r="57" spans="1:17" s="10" customFormat="1" ht="12.75">
      <c r="A57" s="7">
        <v>2</v>
      </c>
      <c r="B57" s="8" t="s">
        <v>50</v>
      </c>
      <c r="C57" s="60" t="s">
        <v>23</v>
      </c>
      <c r="D57" s="61"/>
      <c r="E57" s="9">
        <f aca="true" t="shared" si="7" ref="E57:Q57">E62</f>
        <v>96234.76999999999</v>
      </c>
      <c r="F57" s="9">
        <f t="shared" si="7"/>
        <v>12576.06</v>
      </c>
      <c r="G57" s="9">
        <f t="shared" si="7"/>
        <v>83658.70999999999</v>
      </c>
      <c r="H57" s="9">
        <f t="shared" si="7"/>
        <v>51800.21</v>
      </c>
      <c r="I57" s="9">
        <f t="shared" si="7"/>
        <v>7770.03</v>
      </c>
      <c r="J57" s="9">
        <f t="shared" si="7"/>
        <v>0</v>
      </c>
      <c r="K57" s="9">
        <f t="shared" si="7"/>
        <v>0</v>
      </c>
      <c r="L57" s="9">
        <f t="shared" si="7"/>
        <v>7770.03</v>
      </c>
      <c r="M57" s="9">
        <f t="shared" si="7"/>
        <v>44030.18</v>
      </c>
      <c r="N57" s="9">
        <f t="shared" si="7"/>
        <v>0</v>
      </c>
      <c r="O57" s="9">
        <f t="shared" si="7"/>
        <v>0</v>
      </c>
      <c r="P57" s="9">
        <f t="shared" si="7"/>
        <v>0</v>
      </c>
      <c r="Q57" s="9">
        <f t="shared" si="7"/>
        <v>44030.18</v>
      </c>
    </row>
    <row r="58" spans="1:17" ht="12.75">
      <c r="A58" s="55" t="s">
        <v>51</v>
      </c>
      <c r="B58" s="11" t="s">
        <v>52</v>
      </c>
      <c r="C58" s="12" t="s">
        <v>53</v>
      </c>
      <c r="D58" s="38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/>
    </row>
    <row r="59" spans="1:17" ht="12.75">
      <c r="A59" s="55"/>
      <c r="B59" s="11" t="s">
        <v>54</v>
      </c>
      <c r="C59" s="15" t="s">
        <v>55</v>
      </c>
      <c r="D59" s="3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7"/>
    </row>
    <row r="60" spans="1:17" ht="12.75" customHeight="1">
      <c r="A60" s="55"/>
      <c r="B60" s="40" t="s">
        <v>56</v>
      </c>
      <c r="C60" s="15" t="s">
        <v>57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.75">
      <c r="A61" s="55"/>
      <c r="B61" s="40" t="s">
        <v>58</v>
      </c>
      <c r="C61" s="18" t="s">
        <v>59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</row>
    <row r="62" spans="1:17" ht="12.75">
      <c r="A62" s="55"/>
      <c r="B62" s="11" t="s">
        <v>34</v>
      </c>
      <c r="C62" s="25"/>
      <c r="D62" s="24" t="s">
        <v>60</v>
      </c>
      <c r="E62" s="25">
        <f>SUM(E64:E66)</f>
        <v>96234.76999999999</v>
      </c>
      <c r="F62" s="25">
        <f>SUM(F64:F66)</f>
        <v>12576.06</v>
      </c>
      <c r="G62" s="25">
        <f>SUM(G64:G66)</f>
        <v>83658.70999999999</v>
      </c>
      <c r="H62" s="25">
        <f>I62+M62</f>
        <v>51800.21</v>
      </c>
      <c r="I62" s="25">
        <f>J62+K62+L62</f>
        <v>7770.03</v>
      </c>
      <c r="J62" s="25">
        <f>SUM(J63)</f>
        <v>0</v>
      </c>
      <c r="K62" s="25">
        <f>SUM(K63)</f>
        <v>0</v>
      </c>
      <c r="L62" s="25">
        <f>SUM(L63)</f>
        <v>7770.03</v>
      </c>
      <c r="M62" s="25">
        <f>N62+O62+P62+Q62</f>
        <v>44030.18</v>
      </c>
      <c r="N62" s="25"/>
      <c r="O62" s="25"/>
      <c r="P62" s="25"/>
      <c r="Q62" s="25">
        <f>SUM(Q63)</f>
        <v>44030.18</v>
      </c>
    </row>
    <row r="63" spans="1:17" ht="12.75">
      <c r="A63" s="55"/>
      <c r="B63" s="11" t="s">
        <v>36</v>
      </c>
      <c r="C63" s="64"/>
      <c r="D63" s="64"/>
      <c r="E63" s="25"/>
      <c r="F63" s="25"/>
      <c r="G63" s="25"/>
      <c r="H63" s="49">
        <f>I63+M63</f>
        <v>51800.21</v>
      </c>
      <c r="I63" s="49">
        <f>J63+K63+L63</f>
        <v>7770.03</v>
      </c>
      <c r="J63" s="49"/>
      <c r="K63" s="49"/>
      <c r="L63" s="49">
        <v>7770.03</v>
      </c>
      <c r="M63" s="49">
        <f>N63+O63+P63+Q63</f>
        <v>44030.18</v>
      </c>
      <c r="N63" s="49"/>
      <c r="O63" s="49"/>
      <c r="P63" s="49"/>
      <c r="Q63" s="49">
        <v>44030.18</v>
      </c>
    </row>
    <row r="64" spans="1:17" ht="12.75">
      <c r="A64" s="55"/>
      <c r="B64" s="11" t="s">
        <v>37</v>
      </c>
      <c r="C64" s="65"/>
      <c r="D64" s="65"/>
      <c r="E64" s="25">
        <f>F64+G64</f>
        <v>44434.56</v>
      </c>
      <c r="F64" s="25">
        <v>4806.03</v>
      </c>
      <c r="G64" s="25">
        <v>39628.53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5"/>
      <c r="B65" s="11" t="s">
        <v>10</v>
      </c>
      <c r="C65" s="65"/>
      <c r="D65" s="65"/>
      <c r="E65" s="25">
        <f>F65+G65</f>
        <v>51800.21</v>
      </c>
      <c r="F65" s="25">
        <v>7770.03</v>
      </c>
      <c r="G65" s="25">
        <v>44030.18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5"/>
      <c r="B66" s="11" t="s">
        <v>61</v>
      </c>
      <c r="C66" s="76"/>
      <c r="D66" s="76"/>
      <c r="E66" s="25"/>
      <c r="F66" s="25"/>
      <c r="G66" s="25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41" t="s">
        <v>62</v>
      </c>
      <c r="B67" s="11" t="s">
        <v>63</v>
      </c>
      <c r="C67" s="7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</row>
    <row r="68" spans="1:17" s="43" customFormat="1" ht="12.75">
      <c r="A68" s="80" t="s">
        <v>64</v>
      </c>
      <c r="B68" s="80"/>
      <c r="C68" s="81" t="s">
        <v>23</v>
      </c>
      <c r="D68" s="82"/>
      <c r="E68" s="42">
        <f aca="true" t="shared" si="8" ref="E68:Q68">E11+E57</f>
        <v>12007502.239999998</v>
      </c>
      <c r="F68" s="42">
        <f t="shared" si="8"/>
        <v>6389711.4399999995</v>
      </c>
      <c r="G68" s="42">
        <f t="shared" si="8"/>
        <v>5617790.8</v>
      </c>
      <c r="H68" s="42">
        <f t="shared" si="8"/>
        <v>2527912.3899999997</v>
      </c>
      <c r="I68" s="42">
        <f t="shared" si="8"/>
        <v>1254633.6199999999</v>
      </c>
      <c r="J68" s="42">
        <f t="shared" si="8"/>
        <v>0</v>
      </c>
      <c r="K68" s="42">
        <f t="shared" si="8"/>
        <v>0</v>
      </c>
      <c r="L68" s="42">
        <f t="shared" si="8"/>
        <v>1254633.6199999999</v>
      </c>
      <c r="M68" s="42">
        <f t="shared" si="8"/>
        <v>1273278.7699999998</v>
      </c>
      <c r="N68" s="42">
        <f t="shared" si="8"/>
        <v>0</v>
      </c>
      <c r="O68" s="42">
        <f t="shared" si="8"/>
        <v>0</v>
      </c>
      <c r="P68" s="42">
        <f t="shared" si="8"/>
        <v>0</v>
      </c>
      <c r="Q68" s="42">
        <f t="shared" si="8"/>
        <v>1273278.7699999998</v>
      </c>
    </row>
    <row r="69" spans="1:17" ht="12.75">
      <c r="A69" s="83" t="s">
        <v>65</v>
      </c>
      <c r="B69" s="83"/>
      <c r="C69" s="83"/>
      <c r="D69" s="83"/>
      <c r="E69" s="83"/>
      <c r="F69" s="83"/>
      <c r="G69" s="83"/>
      <c r="H69" s="83"/>
      <c r="I69" s="83"/>
      <c r="J69" s="83"/>
      <c r="K69" s="1"/>
      <c r="L69" s="1"/>
      <c r="M69" s="1"/>
      <c r="N69" s="1"/>
      <c r="O69" s="1"/>
      <c r="P69" s="1"/>
      <c r="Q69" s="1"/>
    </row>
    <row r="70" spans="1:17" ht="12.75">
      <c r="A70" s="1" t="s">
        <v>66</v>
      </c>
      <c r="B70" s="1"/>
      <c r="C70" s="1"/>
      <c r="D70" s="1"/>
      <c r="E70" s="44"/>
      <c r="F70" s="43"/>
      <c r="G70" s="43"/>
      <c r="H70" s="1"/>
      <c r="I70" s="1"/>
      <c r="J70" s="1"/>
      <c r="K70" s="1"/>
      <c r="L70" s="1"/>
      <c r="M70" s="43"/>
      <c r="N70" s="43"/>
      <c r="O70" s="43"/>
      <c r="P70" s="1"/>
      <c r="Q70" s="1"/>
    </row>
    <row r="71" spans="5:14" ht="12.75">
      <c r="E71" s="43"/>
      <c r="F71" s="43"/>
      <c r="G71" s="43"/>
      <c r="H71" s="43"/>
      <c r="I71" s="43"/>
      <c r="J71" s="43"/>
      <c r="N71" s="84" t="s">
        <v>74</v>
      </c>
    </row>
    <row r="72" spans="2:14" ht="12.75">
      <c r="B72" s="30" t="s">
        <v>67</v>
      </c>
      <c r="G72" s="43"/>
      <c r="H72" s="43"/>
      <c r="I72" s="43"/>
      <c r="J72" s="43"/>
      <c r="N72" s="84" t="s">
        <v>75</v>
      </c>
    </row>
    <row r="73" ht="12.75">
      <c r="D73" s="85"/>
    </row>
    <row r="74" ht="12.75">
      <c r="D74" s="86" t="s">
        <v>76</v>
      </c>
    </row>
    <row r="75" ht="12.75">
      <c r="D75" s="86" t="s">
        <v>77</v>
      </c>
    </row>
  </sheetData>
  <mergeCells count="104">
    <mergeCell ref="O51:O55"/>
    <mergeCell ref="P51:P55"/>
    <mergeCell ref="Q51:Q55"/>
    <mergeCell ref="K51:K55"/>
    <mergeCell ref="L51:L55"/>
    <mergeCell ref="M51:M55"/>
    <mergeCell ref="N51:N55"/>
    <mergeCell ref="A69:J69"/>
    <mergeCell ref="A46:A55"/>
    <mergeCell ref="C51:C55"/>
    <mergeCell ref="D51:D55"/>
    <mergeCell ref="H51:H55"/>
    <mergeCell ref="I51:I55"/>
    <mergeCell ref="J51:J55"/>
    <mergeCell ref="I63:I66"/>
    <mergeCell ref="J63:J66"/>
    <mergeCell ref="P63:P66"/>
    <mergeCell ref="Q63:Q66"/>
    <mergeCell ref="C67:Q67"/>
    <mergeCell ref="A68:B68"/>
    <mergeCell ref="C68:D68"/>
    <mergeCell ref="L63:L66"/>
    <mergeCell ref="M63:M66"/>
    <mergeCell ref="N63:N66"/>
    <mergeCell ref="O63:O66"/>
    <mergeCell ref="H63:H66"/>
    <mergeCell ref="K63:K66"/>
    <mergeCell ref="C57:D57"/>
    <mergeCell ref="A58:A66"/>
    <mergeCell ref="C63:C66"/>
    <mergeCell ref="D63:D66"/>
    <mergeCell ref="N41:N44"/>
    <mergeCell ref="O41:O44"/>
    <mergeCell ref="P41:P44"/>
    <mergeCell ref="Q41:Q44"/>
    <mergeCell ref="Q31:Q34"/>
    <mergeCell ref="A36:A44"/>
    <mergeCell ref="C41:C44"/>
    <mergeCell ref="D41:D44"/>
    <mergeCell ref="H41:H44"/>
    <mergeCell ref="I41:I44"/>
    <mergeCell ref="J41:J44"/>
    <mergeCell ref="K41:K44"/>
    <mergeCell ref="L41:L44"/>
    <mergeCell ref="M41:M44"/>
    <mergeCell ref="M31:M34"/>
    <mergeCell ref="N31:N34"/>
    <mergeCell ref="O31:O34"/>
    <mergeCell ref="P31:P34"/>
    <mergeCell ref="I31:I34"/>
    <mergeCell ref="J31:J34"/>
    <mergeCell ref="K31:K34"/>
    <mergeCell ref="L31:L34"/>
    <mergeCell ref="A26:A34"/>
    <mergeCell ref="C31:C34"/>
    <mergeCell ref="D31:D34"/>
    <mergeCell ref="H31:H34"/>
    <mergeCell ref="N22:N24"/>
    <mergeCell ref="O22:O24"/>
    <mergeCell ref="P22:P24"/>
    <mergeCell ref="Q22:Q24"/>
    <mergeCell ref="P18:P20"/>
    <mergeCell ref="Q18:Q20"/>
    <mergeCell ref="C22:C24"/>
    <mergeCell ref="D22:D24"/>
    <mergeCell ref="H22:H24"/>
    <mergeCell ref="I22:I24"/>
    <mergeCell ref="J22:J24"/>
    <mergeCell ref="K22:K24"/>
    <mergeCell ref="L22:L24"/>
    <mergeCell ref="M22:M24"/>
    <mergeCell ref="L18:L20"/>
    <mergeCell ref="M18:M20"/>
    <mergeCell ref="N18:N20"/>
    <mergeCell ref="O18:O20"/>
    <mergeCell ref="H18:H20"/>
    <mergeCell ref="I18:I20"/>
    <mergeCell ref="J18:J20"/>
    <mergeCell ref="K18:K20"/>
    <mergeCell ref="C11:D11"/>
    <mergeCell ref="A12:A24"/>
    <mergeCell ref="C16:D16"/>
    <mergeCell ref="C18:C20"/>
    <mergeCell ref="D18:D20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N1:P1"/>
    <mergeCell ref="A2:Q2"/>
    <mergeCell ref="A4:A9"/>
    <mergeCell ref="B4:B9"/>
    <mergeCell ref="C4:C9"/>
    <mergeCell ref="D4:D9"/>
    <mergeCell ref="E4:E9"/>
    <mergeCell ref="F4:G4"/>
    <mergeCell ref="H4:Q4"/>
    <mergeCell ref="F5:F9"/>
  </mergeCells>
  <printOptions/>
  <pageMargins left="0.42" right="0.18" top="0.51" bottom="0.58" header="0.28" footer="0.1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2009-12-22T12:44:23Z</cp:lastPrinted>
  <dcterms:created xsi:type="dcterms:W3CDTF">2009-12-20T20:15:30Z</dcterms:created>
  <dcterms:modified xsi:type="dcterms:W3CDTF">2009-12-31T08:07:44Z</dcterms:modified>
  <cp:category/>
  <cp:version/>
  <cp:contentType/>
  <cp:contentStatus/>
</cp:coreProperties>
</file>