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<sst xmlns="http://schemas.openxmlformats.org/spreadsheetml/2006/main" count="492" uniqueCount="223">
  <si>
    <t>Załącznik nr 1 do</t>
  </si>
  <si>
    <t>uchwały Rady Gminy Zaniemyśl</t>
  </si>
  <si>
    <t>w sprawie zmian w budżecie Gminy Zaniemyśl na rok 2010</t>
  </si>
  <si>
    <t>Wydatki  budżetu  gminy  na  rok  2010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</si>
  <si>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</si>
  <si>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</si>
  <si>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</si>
  <si>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</si>
  <si>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</si>
  <si>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</si>
  <si>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</si>
  <si>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</si>
  <si>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</si>
  <si>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</si>
  <si>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</si>
  <si>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</si>
  <si>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</si>
  <si>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</si>
  <si>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</si>
  <si>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</si>
  <si>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</si>
  <si>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</si>
  <si>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</si>
  <si>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</si>
  <si>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</si>
  <si>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</si>
  <si>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</si>
  <si>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</si>
  <si>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</si>
  <si>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</si>
  <si>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</si>
  <si>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</si>
  <si>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O20</t>
  </si>
  <si>
    <t>DZ.020 -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</si>
  <si>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</si>
  <si>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</si>
  <si>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</si>
  <si>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</si>
  <si>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</si>
  <si>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>Drogi  publiczne  powiatowe</t>
  </si>
  <si>
    <t>Zwrot dotacji wykorzystanych niezgodnie z przeznaczeniem lub pobranych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</si>
  <si>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</si>
  <si>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</si>
  <si>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Wynagrodzenia  bezosobowe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</si>
  <si>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</si>
  <si>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</si>
  <si>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</si>
  <si>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</si>
  <si>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</si>
  <si>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</si>
  <si>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</si>
  <si>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</si>
  <si>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</si>
  <si>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</si>
  <si>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>Zakup materiałów papierniczych do sprzętu drukarskiego i urządzeń  kserograficznych</t>
  </si>
  <si>
    <t>Zakup akcesoriów komputerowych w tym programów i licencji</t>
  </si>
  <si>
    <t xml:space="preserve">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</si>
  <si>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</si>
  <si>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</si>
  <si>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</si>
  <si>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</si>
  <si>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</si>
  <si>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</si>
  <si>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</si>
  <si>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</si>
  <si>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</si>
  <si>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</si>
  <si>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</si>
  <si>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</si>
  <si>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</si>
  <si>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</si>
  <si>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</si>
  <si>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</si>
  <si>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</si>
  <si>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Podróże służbowe krajowe</t>
  </si>
  <si>
    <t>Odpisy na zakładowy fundusz świadczeń socjalnych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</si>
  <si>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</si>
  <si>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</si>
  <si>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</si>
  <si>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</si>
  <si>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</si>
  <si>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</si>
  <si>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</si>
  <si>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</si>
  <si>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</si>
  <si>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</si>
  <si>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</si>
  <si>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</si>
  <si>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</si>
  <si>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</si>
  <si>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</si>
  <si>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</si>
  <si>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</si>
  <si>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</si>
  <si>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</si>
  <si>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</si>
  <si>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</si>
  <si>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</si>
  <si>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</si>
  <si>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</si>
  <si>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</si>
  <si>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</si>
  <si>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</si>
  <si>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Koszty postępowania sądowego i prokuratorskiego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</si>
  <si>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</si>
  <si>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</si>
  <si>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</si>
  <si>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</si>
  <si>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</si>
  <si>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</si>
  <si>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</si>
  <si>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</si>
  <si>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</si>
  <si>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</si>
  <si>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</si>
  <si>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</si>
  <si>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</si>
  <si>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</si>
  <si>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</si>
  <si>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</si>
  <si>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</si>
  <si>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</si>
  <si>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</si>
  <si>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</si>
  <si>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</si>
  <si>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</si>
  <si>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</si>
  <si>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</si>
  <si>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Zakup środków żywności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</si>
  <si>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</si>
  <si>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</si>
  <si>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</si>
  <si>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</si>
  <si>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</si>
  <si>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</si>
  <si>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</si>
  <si>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</si>
  <si>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</si>
  <si>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</si>
  <si>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</si>
  <si>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</si>
  <si>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</si>
  <si>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</si>
  <si>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</si>
  <si>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</si>
  <si>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</si>
  <si>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</si>
  <si>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</si>
  <si>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</si>
  <si>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</si>
  <si>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</si>
  <si>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</si>
  <si>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</si>
  <si>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</si>
  <si>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</si>
  <si>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</si>
  <si>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</si>
  <si>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</si>
  <si>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</si>
  <si>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</si>
  <si>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</si>
  <si>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</si>
  <si>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Odsetki od dotacji wykorzystanych niezgodnie z przeznaczeniem lub pobranych w nadmiernej wysokości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</si>
  <si>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</si>
  <si>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</si>
  <si>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</si>
  <si>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</si>
  <si>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</si>
  <si>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</si>
  <si>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</si>
  <si>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</si>
  <si>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 xml:space="preserve">Opłaty za  usługi internetowe </t>
  </si>
  <si>
    <t>Podatek od nieruchomości</t>
  </si>
  <si>
    <t>Usługi opiekuńcze i specjalistyczne  usługi  opiekuńcze</t>
  </si>
  <si>
    <t xml:space="preserve">Zakup materiałów i wyposażenia 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</si>
  <si>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</si>
  <si>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</si>
  <si>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</si>
  <si>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</si>
  <si>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</si>
  <si>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</si>
  <si>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</si>
  <si>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</si>
  <si>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stowarzyszeniom</t>
  </si>
  <si>
    <t xml:space="preserve">Dotacja celowa z budżetu na finansowanie lub dofinansowanie zadań zleconych do </t>
  </si>
  <si>
    <t>realizacji pozostałym jednostkom niezalicznym do sektora finansów publicznych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</si>
  <si>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</si>
  <si>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</si>
  <si>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</si>
  <si>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</si>
  <si>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</si>
  <si>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</si>
  <si>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</si>
  <si>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</si>
  <si>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</si>
  <si>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</si>
  <si>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</si>
  <si>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</si>
  <si>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</si>
  <si>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</si>
  <si>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</si>
  <si>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</si>
  <si>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</si>
  <si>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Dotacja celowa z budżetu na finansowanie lub dofinansowanie zadań zleconych</t>
  </si>
  <si>
    <t>do realizacji pozostałym jednostkom niezaliczanym do sektora finansów publicznych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</si>
  <si>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</si>
  <si>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</si>
  <si>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</si>
  <si>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</si>
  <si>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</si>
  <si>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</si>
  <si>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</si>
  <si>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</si>
  <si>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</si>
  <si>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</si>
  <si>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</si>
  <si>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</si>
  <si>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t>Sporządziła:</t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</si>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</sst>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4" fontId="5" fillId="3" borderId="10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4" fontId="5" fillId="3" borderId="12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3" borderId="17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3" borderId="19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" fontId="1" fillId="2" borderId="20" xfId="0" applyNumberFormat="1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3" borderId="23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2" borderId="21" xfId="0" applyNumberFormat="1" applyFont="1" applyFill="1" applyBorder="1" applyAlignment="1">
      <alignment/>
    </xf>
    <xf numFmtId="4" fontId="1" fillId="2" borderId="24" xfId="0" applyNumberFormat="1" applyFont="1" applyFill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3" borderId="27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2" borderId="25" xfId="0" applyNumberFormat="1" applyFont="1" applyFill="1" applyBorder="1" applyAlignment="1">
      <alignment/>
    </xf>
    <xf numFmtId="4" fontId="5" fillId="2" borderId="28" xfId="0" applyNumberFormat="1" applyFont="1" applyFill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5" fillId="0" borderId="30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6" xfId="0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5" fillId="2" borderId="37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8" xfId="0" applyFont="1" applyBorder="1" applyAlignment="1">
      <alignment wrapText="1"/>
    </xf>
    <xf numFmtId="4" fontId="1" fillId="0" borderId="6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6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1" fillId="0" borderId="30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/>
    </xf>
    <xf numFmtId="4" fontId="1" fillId="0" borderId="38" xfId="0" applyNumberFormat="1" applyFont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0" borderId="35" xfId="0" applyFont="1" applyBorder="1" applyAlignment="1">
      <alignment/>
    </xf>
    <xf numFmtId="0" fontId="1" fillId="0" borderId="18" xfId="0" applyFont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21" xfId="0" applyFont="1" applyFill="1" applyBorder="1" applyAlignment="1">
      <alignment horizontal="center"/>
    </xf>
    <xf numFmtId="0" fontId="1" fillId="4" borderId="23" xfId="0" applyFont="1" applyFill="1" applyBorder="1" applyAlignment="1">
      <alignment/>
    </xf>
    <xf numFmtId="4" fontId="1" fillId="4" borderId="22" xfId="0" applyNumberFormat="1" applyFont="1" applyFill="1" applyBorder="1" applyAlignment="1">
      <alignment/>
    </xf>
    <xf numFmtId="4" fontId="1" fillId="4" borderId="23" xfId="0" applyNumberFormat="1" applyFont="1" applyFill="1" applyBorder="1" applyAlignment="1">
      <alignment/>
    </xf>
    <xf numFmtId="0" fontId="5" fillId="4" borderId="26" xfId="0" applyFont="1" applyFill="1" applyBorder="1" applyAlignment="1">
      <alignment/>
    </xf>
    <xf numFmtId="0" fontId="5" fillId="4" borderId="25" xfId="0" applyFont="1" applyFill="1" applyBorder="1" applyAlignment="1">
      <alignment horizontal="center"/>
    </xf>
    <xf numFmtId="0" fontId="5" fillId="4" borderId="27" xfId="0" applyFont="1" applyFill="1" applyBorder="1" applyAlignment="1">
      <alignment/>
    </xf>
    <xf numFmtId="4" fontId="5" fillId="4" borderId="26" xfId="0" applyNumberFormat="1" applyFont="1" applyFill="1" applyBorder="1" applyAlignment="1">
      <alignment/>
    </xf>
    <xf numFmtId="4" fontId="5" fillId="4" borderId="27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5" fillId="2" borderId="23" xfId="0" applyFont="1" applyFill="1" applyBorder="1" applyAlignment="1">
      <alignment/>
    </xf>
    <xf numFmtId="4" fontId="1" fillId="3" borderId="21" xfId="0" applyNumberFormat="1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39" xfId="0" applyFont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3" fillId="2" borderId="23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" fontId="1" fillId="2" borderId="23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4" fontId="1" fillId="3" borderId="38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8" fillId="0" borderId="31" xfId="0" applyFont="1" applyBorder="1" applyAlignment="1">
      <alignment horizontal="center"/>
    </xf>
    <xf numFmtId="4" fontId="1" fillId="0" borderId="25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wrapText="1"/>
    </xf>
    <xf numFmtId="4" fontId="1" fillId="2" borderId="42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32" xfId="0" applyFont="1" applyBorder="1" applyAlignment="1">
      <alignment wrapText="1"/>
    </xf>
    <xf numFmtId="0" fontId="5" fillId="0" borderId="22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3" borderId="34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1" fillId="2" borderId="31" xfId="0" applyNumberFormat="1" applyFont="1" applyFill="1" applyBorder="1" applyAlignment="1">
      <alignment/>
    </xf>
    <xf numFmtId="4" fontId="1" fillId="2" borderId="43" xfId="0" applyNumberFormat="1" applyFont="1" applyFill="1" applyBorder="1" applyAlignment="1">
      <alignment/>
    </xf>
    <xf numFmtId="0" fontId="7" fillId="0" borderId="44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4" fillId="0" borderId="46" xfId="0" applyFont="1" applyBorder="1" applyAlignment="1">
      <alignment/>
    </xf>
    <xf numFmtId="4" fontId="5" fillId="0" borderId="1" xfId="0" applyNumberFormat="1" applyFont="1" applyFill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5" fillId="3" borderId="46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4" fontId="5" fillId="0" borderId="3" xfId="0" applyNumberFormat="1" applyFont="1" applyFill="1" applyBorder="1" applyAlignment="1">
      <alignment/>
    </xf>
    <xf numFmtId="4" fontId="3" fillId="0" borderId="18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3" borderId="38" xfId="0" applyNumberFormat="1" applyFont="1" applyFill="1" applyBorder="1" applyAlignment="1">
      <alignment horizontal="right"/>
    </xf>
    <xf numFmtId="4" fontId="3" fillId="2" borderId="47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9" fillId="0" borderId="21" xfId="0" applyFont="1" applyBorder="1" applyAlignment="1">
      <alignment wrapText="1"/>
    </xf>
    <xf numFmtId="4" fontId="9" fillId="0" borderId="22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9" fillId="3" borderId="23" xfId="0" applyNumberFormat="1" applyFont="1" applyFill="1" applyBorder="1" applyAlignment="1">
      <alignment horizontal="right"/>
    </xf>
    <xf numFmtId="4" fontId="9" fillId="2" borderId="42" xfId="0" applyNumberFormat="1" applyFont="1" applyFill="1" applyBorder="1" applyAlignment="1">
      <alignment horizontal="right"/>
    </xf>
    <xf numFmtId="0" fontId="3" fillId="0" borderId="21" xfId="0" applyFont="1" applyBorder="1" applyAlignment="1">
      <alignment wrapText="1"/>
    </xf>
    <xf numFmtId="4" fontId="3" fillId="0" borderId="22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3" borderId="23" xfId="0" applyNumberFormat="1" applyFont="1" applyFill="1" applyBorder="1" applyAlignment="1">
      <alignment horizontal="right"/>
    </xf>
    <xf numFmtId="4" fontId="3" fillId="2" borderId="4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 wrapText="1"/>
    </xf>
    <xf numFmtId="4" fontId="5" fillId="2" borderId="50" xfId="0" applyNumberFormat="1" applyFont="1" applyFill="1" applyBorder="1" applyAlignment="1">
      <alignment/>
    </xf>
    <xf numFmtId="4" fontId="5" fillId="2" borderId="51" xfId="0" applyNumberFormat="1" applyFont="1" applyFill="1" applyBorder="1" applyAlignment="1">
      <alignment/>
    </xf>
    <xf numFmtId="4" fontId="1" fillId="2" borderId="52" xfId="0" applyNumberFormat="1" applyFont="1" applyFill="1" applyBorder="1" applyAlignment="1">
      <alignment/>
    </xf>
    <xf numFmtId="4" fontId="1" fillId="2" borderId="53" xfId="0" applyNumberFormat="1" applyFont="1" applyFill="1" applyBorder="1" applyAlignment="1">
      <alignment/>
    </xf>
    <xf numFmtId="4" fontId="5" fillId="2" borderId="54" xfId="0" applyNumberFormat="1" applyFont="1" applyFill="1" applyBorder="1" applyAlignment="1">
      <alignment/>
    </xf>
    <xf numFmtId="4" fontId="5" fillId="2" borderId="55" xfId="0" applyNumberFormat="1" applyFont="1" applyFill="1" applyBorder="1" applyAlignment="1">
      <alignment/>
    </xf>
    <xf numFmtId="4" fontId="5" fillId="2" borderId="36" xfId="0" applyNumberFormat="1" applyFont="1" applyFill="1" applyBorder="1" applyAlignment="1">
      <alignment/>
    </xf>
    <xf numFmtId="4" fontId="1" fillId="2" borderId="38" xfId="0" applyNumberFormat="1" applyFont="1" applyFill="1" applyBorder="1" applyAlignment="1">
      <alignment/>
    </xf>
    <xf numFmtId="4" fontId="1" fillId="2" borderId="56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4" fontId="5" fillId="0" borderId="48" xfId="0" applyNumberFormat="1" applyFont="1" applyBorder="1" applyAlignment="1">
      <alignment horizontal="center" vertical="center" wrapText="1"/>
    </xf>
    <xf numFmtId="4" fontId="5" fillId="0" borderId="46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wy%20folder\11.01.2010\wydatki-11.01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01.2010"/>
      <sheetName val="01.02.2010"/>
      <sheetName val="Arkusz3"/>
    </sheetNames>
    <sheetDataSet>
      <sheetData sheetId="0">
        <row r="11">
          <cell r="I11">
            <v>28215</v>
          </cell>
          <cell r="M11">
            <v>2711251</v>
          </cell>
          <cell r="N11">
            <v>2739466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2711251</v>
          </cell>
          <cell r="N15">
            <v>2711251</v>
          </cell>
        </row>
        <row r="16">
          <cell r="I16">
            <v>0</v>
          </cell>
          <cell r="M16">
            <v>1090676</v>
          </cell>
          <cell r="N16">
            <v>1090676</v>
          </cell>
        </row>
        <row r="17">
          <cell r="I17">
            <v>0</v>
          </cell>
          <cell r="M17">
            <v>1570575</v>
          </cell>
          <cell r="N17">
            <v>1570575</v>
          </cell>
        </row>
        <row r="18">
          <cell r="I18">
            <v>0</v>
          </cell>
          <cell r="M18">
            <v>50000</v>
          </cell>
          <cell r="N18">
            <v>50000</v>
          </cell>
        </row>
        <row r="20">
          <cell r="I20">
            <v>8215</v>
          </cell>
          <cell r="M20">
            <v>0</v>
          </cell>
          <cell r="N20">
            <v>8215</v>
          </cell>
        </row>
        <row r="21">
          <cell r="I21">
            <v>8215</v>
          </cell>
          <cell r="M21">
            <v>0</v>
          </cell>
          <cell r="N21">
            <v>8215</v>
          </cell>
        </row>
        <row r="23">
          <cell r="I23">
            <v>3000</v>
          </cell>
          <cell r="M23">
            <v>0</v>
          </cell>
          <cell r="N23">
            <v>3000</v>
          </cell>
        </row>
        <row r="24">
          <cell r="I24">
            <v>3000</v>
          </cell>
          <cell r="M24">
            <v>0</v>
          </cell>
          <cell r="N24">
            <v>3000</v>
          </cell>
        </row>
        <row r="25">
          <cell r="I25">
            <v>2500</v>
          </cell>
          <cell r="M25">
            <v>0</v>
          </cell>
          <cell r="N25">
            <v>2500</v>
          </cell>
        </row>
        <row r="26">
          <cell r="I26">
            <v>500</v>
          </cell>
          <cell r="M26">
            <v>0</v>
          </cell>
          <cell r="N26">
            <v>500</v>
          </cell>
        </row>
        <row r="28">
          <cell r="I28">
            <v>218500</v>
          </cell>
          <cell r="M28">
            <v>1020000</v>
          </cell>
          <cell r="N28">
            <v>1238500</v>
          </cell>
        </row>
        <row r="29">
          <cell r="I29">
            <v>27066.05</v>
          </cell>
          <cell r="M29">
            <v>105000</v>
          </cell>
          <cell r="N29">
            <v>132066.05</v>
          </cell>
        </row>
        <row r="30">
          <cell r="I30">
            <v>27066.05</v>
          </cell>
          <cell r="N30">
            <v>27066.05</v>
          </cell>
        </row>
        <row r="31">
          <cell r="I31">
            <v>0</v>
          </cell>
          <cell r="M31">
            <v>40000</v>
          </cell>
          <cell r="N31">
            <v>40000</v>
          </cell>
        </row>
        <row r="32">
          <cell r="I32">
            <v>0</v>
          </cell>
          <cell r="M32">
            <v>65000</v>
          </cell>
          <cell r="N32">
            <v>65000</v>
          </cell>
        </row>
        <row r="34">
          <cell r="I34">
            <v>117733.95</v>
          </cell>
          <cell r="M34">
            <v>915000</v>
          </cell>
          <cell r="N34">
            <v>1032733.95</v>
          </cell>
        </row>
        <row r="35">
          <cell r="I35">
            <v>8000</v>
          </cell>
          <cell r="M35">
            <v>0</v>
          </cell>
          <cell r="N35">
            <v>8000</v>
          </cell>
        </row>
        <row r="36">
          <cell r="I36">
            <v>16000</v>
          </cell>
          <cell r="M36">
            <v>0</v>
          </cell>
          <cell r="N36">
            <v>16000</v>
          </cell>
        </row>
        <row r="37">
          <cell r="I37">
            <v>15000</v>
          </cell>
          <cell r="M37">
            <v>0</v>
          </cell>
          <cell r="N37">
            <v>15000</v>
          </cell>
        </row>
        <row r="38">
          <cell r="I38">
            <v>75933.95</v>
          </cell>
          <cell r="M38">
            <v>0</v>
          </cell>
          <cell r="N38">
            <v>75933.95</v>
          </cell>
        </row>
        <row r="39">
          <cell r="I39">
            <v>2800</v>
          </cell>
          <cell r="M39">
            <v>0</v>
          </cell>
          <cell r="N39">
            <v>2800</v>
          </cell>
        </row>
        <row r="40">
          <cell r="I40">
            <v>0</v>
          </cell>
          <cell r="M40">
            <v>915000</v>
          </cell>
          <cell r="N40">
            <v>915000</v>
          </cell>
        </row>
        <row r="42">
          <cell r="I42">
            <v>73700</v>
          </cell>
          <cell r="M42">
            <v>0</v>
          </cell>
          <cell r="N42">
            <v>73700</v>
          </cell>
        </row>
        <row r="43">
          <cell r="I43">
            <v>73700</v>
          </cell>
          <cell r="M43">
            <v>0</v>
          </cell>
          <cell r="N43">
            <v>73700</v>
          </cell>
        </row>
        <row r="45">
          <cell r="I45">
            <v>0</v>
          </cell>
          <cell r="M45">
            <v>1415378.1800000002</v>
          </cell>
          <cell r="N45">
            <v>1415378.1800000002</v>
          </cell>
        </row>
        <row r="46">
          <cell r="I46">
            <v>0</v>
          </cell>
          <cell r="M46">
            <v>1415378.1800000002</v>
          </cell>
          <cell r="N46">
            <v>1415378.1800000002</v>
          </cell>
        </row>
        <row r="47">
          <cell r="I47">
            <v>0</v>
          </cell>
          <cell r="M47">
            <v>919995.81</v>
          </cell>
          <cell r="N47">
            <v>919995.81</v>
          </cell>
        </row>
        <row r="48">
          <cell r="I48">
            <v>0</v>
          </cell>
          <cell r="M48">
            <v>495382.37</v>
          </cell>
          <cell r="N48">
            <v>495382.37</v>
          </cell>
        </row>
        <row r="50">
          <cell r="I50">
            <v>30500</v>
          </cell>
          <cell r="M50">
            <v>0</v>
          </cell>
          <cell r="N50">
            <v>30500</v>
          </cell>
        </row>
        <row r="51">
          <cell r="I51">
            <v>30500</v>
          </cell>
          <cell r="M51">
            <v>0</v>
          </cell>
          <cell r="N51">
            <v>30500</v>
          </cell>
        </row>
        <row r="52">
          <cell r="I52">
            <v>500</v>
          </cell>
          <cell r="M52">
            <v>0</v>
          </cell>
          <cell r="N52">
            <v>500</v>
          </cell>
        </row>
        <row r="53">
          <cell r="I53">
            <v>30000</v>
          </cell>
          <cell r="M53">
            <v>0</v>
          </cell>
          <cell r="N53">
            <v>30000</v>
          </cell>
        </row>
        <row r="55">
          <cell r="I55">
            <v>151500</v>
          </cell>
          <cell r="M55">
            <v>0</v>
          </cell>
          <cell r="N55">
            <v>151500</v>
          </cell>
        </row>
        <row r="56">
          <cell r="I56">
            <v>151500</v>
          </cell>
          <cell r="M56">
            <v>0</v>
          </cell>
          <cell r="N56">
            <v>151500</v>
          </cell>
        </row>
        <row r="57">
          <cell r="I57">
            <v>1000</v>
          </cell>
          <cell r="M57">
            <v>0</v>
          </cell>
          <cell r="N57">
            <v>1000</v>
          </cell>
        </row>
        <row r="58">
          <cell r="I58">
            <v>150000</v>
          </cell>
          <cell r="M58">
            <v>0</v>
          </cell>
          <cell r="N58">
            <v>150000</v>
          </cell>
        </row>
        <row r="59">
          <cell r="I59">
            <v>250</v>
          </cell>
          <cell r="M59">
            <v>0</v>
          </cell>
          <cell r="N59">
            <v>250</v>
          </cell>
        </row>
        <row r="60">
          <cell r="I60">
            <v>250</v>
          </cell>
          <cell r="M60">
            <v>0</v>
          </cell>
          <cell r="N60">
            <v>250</v>
          </cell>
        </row>
        <row r="62">
          <cell r="I62">
            <v>1683292.44</v>
          </cell>
          <cell r="M62">
            <v>15000</v>
          </cell>
          <cell r="N62">
            <v>1698292.44</v>
          </cell>
        </row>
        <row r="63">
          <cell r="I63">
            <v>54800</v>
          </cell>
          <cell r="M63">
            <v>0</v>
          </cell>
          <cell r="N63">
            <v>54800</v>
          </cell>
        </row>
        <row r="64">
          <cell r="I64">
            <v>46617</v>
          </cell>
          <cell r="M64">
            <v>0</v>
          </cell>
          <cell r="N64">
            <v>46617</v>
          </cell>
        </row>
        <row r="65">
          <cell r="I65">
            <v>7040</v>
          </cell>
          <cell r="M65">
            <v>0</v>
          </cell>
          <cell r="N65">
            <v>7040</v>
          </cell>
        </row>
        <row r="66">
          <cell r="I66">
            <v>1143</v>
          </cell>
          <cell r="M66">
            <v>0</v>
          </cell>
          <cell r="N66">
            <v>1143</v>
          </cell>
        </row>
        <row r="68">
          <cell r="I68">
            <v>82910</v>
          </cell>
          <cell r="M68">
            <v>0</v>
          </cell>
          <cell r="N68">
            <v>82910</v>
          </cell>
        </row>
        <row r="69">
          <cell r="I69">
            <v>78210</v>
          </cell>
          <cell r="M69">
            <v>0</v>
          </cell>
          <cell r="N69">
            <v>78210</v>
          </cell>
        </row>
        <row r="70">
          <cell r="I70">
            <v>3000</v>
          </cell>
          <cell r="M70">
            <v>0</v>
          </cell>
          <cell r="N70">
            <v>3000</v>
          </cell>
        </row>
        <row r="71">
          <cell r="I71">
            <v>1350</v>
          </cell>
          <cell r="M71">
            <v>0</v>
          </cell>
          <cell r="N71">
            <v>1350</v>
          </cell>
        </row>
        <row r="72">
          <cell r="I72">
            <v>150</v>
          </cell>
          <cell r="M72">
            <v>0</v>
          </cell>
          <cell r="N72">
            <v>150</v>
          </cell>
        </row>
        <row r="73">
          <cell r="I73">
            <v>200</v>
          </cell>
          <cell r="M73">
            <v>0</v>
          </cell>
          <cell r="N73">
            <v>200</v>
          </cell>
        </row>
        <row r="75">
          <cell r="I75">
            <v>1490992.44</v>
          </cell>
          <cell r="M75">
            <v>15000</v>
          </cell>
          <cell r="N75">
            <v>1505992.44</v>
          </cell>
        </row>
        <row r="76">
          <cell r="I76">
            <v>3988</v>
          </cell>
          <cell r="M76">
            <v>0</v>
          </cell>
          <cell r="N76">
            <v>3988</v>
          </cell>
        </row>
        <row r="77">
          <cell r="I77">
            <v>886662</v>
          </cell>
          <cell r="M77">
            <v>0</v>
          </cell>
          <cell r="N77">
            <v>886662</v>
          </cell>
        </row>
        <row r="78">
          <cell r="I78">
            <v>60520</v>
          </cell>
          <cell r="M78">
            <v>0</v>
          </cell>
          <cell r="N78">
            <v>60520</v>
          </cell>
        </row>
        <row r="79">
          <cell r="I79">
            <v>143025</v>
          </cell>
          <cell r="M79">
            <v>0</v>
          </cell>
          <cell r="N79">
            <v>143025</v>
          </cell>
        </row>
        <row r="80">
          <cell r="I80">
            <v>23206</v>
          </cell>
          <cell r="M80">
            <v>0</v>
          </cell>
          <cell r="N80">
            <v>23206</v>
          </cell>
        </row>
        <row r="81">
          <cell r="I81">
            <v>20000</v>
          </cell>
          <cell r="M81">
            <v>0</v>
          </cell>
          <cell r="N81">
            <v>20000</v>
          </cell>
        </row>
        <row r="82">
          <cell r="I82">
            <v>73800</v>
          </cell>
          <cell r="M82">
            <v>0</v>
          </cell>
          <cell r="N82">
            <v>73800</v>
          </cell>
        </row>
        <row r="83">
          <cell r="I83">
            <v>34000</v>
          </cell>
          <cell r="M83">
            <v>0</v>
          </cell>
          <cell r="N83">
            <v>34000</v>
          </cell>
        </row>
        <row r="84">
          <cell r="I84">
            <v>5000</v>
          </cell>
          <cell r="M84">
            <v>0</v>
          </cell>
          <cell r="N84">
            <v>5000</v>
          </cell>
        </row>
        <row r="85">
          <cell r="I85">
            <v>3525</v>
          </cell>
          <cell r="M85">
            <v>0</v>
          </cell>
          <cell r="N85">
            <v>3525</v>
          </cell>
        </row>
        <row r="86">
          <cell r="I86">
            <v>119662.44</v>
          </cell>
          <cell r="M86">
            <v>0</v>
          </cell>
          <cell r="N86">
            <v>119662.44</v>
          </cell>
        </row>
        <row r="87">
          <cell r="I87">
            <v>2500</v>
          </cell>
          <cell r="M87">
            <v>0</v>
          </cell>
          <cell r="N87">
            <v>2500</v>
          </cell>
        </row>
        <row r="88">
          <cell r="I88">
            <v>3000</v>
          </cell>
          <cell r="M88">
            <v>0</v>
          </cell>
          <cell r="N88">
            <v>3000</v>
          </cell>
        </row>
        <row r="89">
          <cell r="I89">
            <v>10500</v>
          </cell>
          <cell r="M89">
            <v>0</v>
          </cell>
          <cell r="N89">
            <v>10500</v>
          </cell>
        </row>
        <row r="90">
          <cell r="I90">
            <v>15080</v>
          </cell>
          <cell r="M90">
            <v>0</v>
          </cell>
          <cell r="N90">
            <v>15080</v>
          </cell>
        </row>
        <row r="91">
          <cell r="I91">
            <v>12400</v>
          </cell>
          <cell r="M91">
            <v>0</v>
          </cell>
          <cell r="N91">
            <v>12400</v>
          </cell>
        </row>
        <row r="92">
          <cell r="I92">
            <v>26524</v>
          </cell>
          <cell r="M92">
            <v>0</v>
          </cell>
          <cell r="N92">
            <v>26524</v>
          </cell>
        </row>
        <row r="93">
          <cell r="I93">
            <v>12000</v>
          </cell>
          <cell r="M93">
            <v>0</v>
          </cell>
          <cell r="N93">
            <v>12000</v>
          </cell>
        </row>
        <row r="94">
          <cell r="I94">
            <v>7000</v>
          </cell>
          <cell r="M94">
            <v>0</v>
          </cell>
          <cell r="N94">
            <v>7000</v>
          </cell>
        </row>
        <row r="95">
          <cell r="I95">
            <v>28600</v>
          </cell>
          <cell r="M95">
            <v>0</v>
          </cell>
          <cell r="N95">
            <v>28600</v>
          </cell>
        </row>
        <row r="96">
          <cell r="I96">
            <v>0</v>
          </cell>
          <cell r="M96">
            <v>7000</v>
          </cell>
          <cell r="N96">
            <v>7000</v>
          </cell>
        </row>
        <row r="97">
          <cell r="I97">
            <v>0</v>
          </cell>
          <cell r="M97">
            <v>8000</v>
          </cell>
          <cell r="N97">
            <v>8000</v>
          </cell>
        </row>
        <row r="99">
          <cell r="I99">
            <v>10000</v>
          </cell>
          <cell r="M99">
            <v>0</v>
          </cell>
          <cell r="N99">
            <v>10000</v>
          </cell>
        </row>
        <row r="100">
          <cell r="I100">
            <v>3500</v>
          </cell>
          <cell r="M100">
            <v>0</v>
          </cell>
          <cell r="N100">
            <v>3500</v>
          </cell>
        </row>
        <row r="101">
          <cell r="I101">
            <v>6500</v>
          </cell>
          <cell r="M101">
            <v>0</v>
          </cell>
          <cell r="N101">
            <v>6500</v>
          </cell>
        </row>
        <row r="103">
          <cell r="I103">
            <v>44590</v>
          </cell>
          <cell r="M103">
            <v>0</v>
          </cell>
          <cell r="N103">
            <v>44590</v>
          </cell>
        </row>
        <row r="104">
          <cell r="I104">
            <v>29240</v>
          </cell>
          <cell r="M104">
            <v>0</v>
          </cell>
          <cell r="N104">
            <v>29240</v>
          </cell>
        </row>
        <row r="105">
          <cell r="I105">
            <v>3500</v>
          </cell>
          <cell r="M105">
            <v>0</v>
          </cell>
          <cell r="N105">
            <v>3500</v>
          </cell>
        </row>
        <row r="106">
          <cell r="I106">
            <v>11850</v>
          </cell>
          <cell r="M106">
            <v>0</v>
          </cell>
          <cell r="N106">
            <v>11850</v>
          </cell>
        </row>
        <row r="109">
          <cell r="I109">
            <v>1030</v>
          </cell>
          <cell r="M109">
            <v>0</v>
          </cell>
          <cell r="N109">
            <v>1030</v>
          </cell>
        </row>
        <row r="110">
          <cell r="I110">
            <v>1030</v>
          </cell>
          <cell r="M110">
            <v>0</v>
          </cell>
          <cell r="N110">
            <v>1030</v>
          </cell>
        </row>
        <row r="111">
          <cell r="I111">
            <v>132.31</v>
          </cell>
          <cell r="M111">
            <v>0</v>
          </cell>
          <cell r="N111">
            <v>132.31</v>
          </cell>
        </row>
        <row r="112">
          <cell r="I112">
            <v>21.47</v>
          </cell>
          <cell r="M112">
            <v>0</v>
          </cell>
          <cell r="N112">
            <v>21.47</v>
          </cell>
        </row>
        <row r="113">
          <cell r="I113">
            <v>876.22</v>
          </cell>
          <cell r="M113">
            <v>0</v>
          </cell>
          <cell r="N113">
            <v>876.22</v>
          </cell>
        </row>
        <row r="115">
          <cell r="I115">
            <v>73410</v>
          </cell>
          <cell r="M115">
            <v>12000</v>
          </cell>
          <cell r="N115">
            <v>85410</v>
          </cell>
        </row>
        <row r="116">
          <cell r="I116">
            <v>69260</v>
          </cell>
          <cell r="M116">
            <v>7000</v>
          </cell>
          <cell r="N116">
            <v>76260</v>
          </cell>
        </row>
        <row r="117">
          <cell r="I117">
            <v>0</v>
          </cell>
          <cell r="M117">
            <v>0</v>
          </cell>
          <cell r="N117">
            <v>0</v>
          </cell>
        </row>
        <row r="118">
          <cell r="I118">
            <v>6200</v>
          </cell>
          <cell r="M118">
            <v>0</v>
          </cell>
          <cell r="N118">
            <v>6200</v>
          </cell>
        </row>
        <row r="119">
          <cell r="I119">
            <v>8000</v>
          </cell>
          <cell r="M119">
            <v>0</v>
          </cell>
          <cell r="N119">
            <v>8000</v>
          </cell>
        </row>
        <row r="120">
          <cell r="I120">
            <v>200</v>
          </cell>
          <cell r="M120">
            <v>0</v>
          </cell>
          <cell r="N120">
            <v>200</v>
          </cell>
        </row>
        <row r="121">
          <cell r="I121">
            <v>10440</v>
          </cell>
          <cell r="M121">
            <v>0</v>
          </cell>
          <cell r="N121">
            <v>10440</v>
          </cell>
        </row>
        <row r="122">
          <cell r="I122">
            <v>8350</v>
          </cell>
          <cell r="M122">
            <v>0</v>
          </cell>
          <cell r="N122">
            <v>8350</v>
          </cell>
        </row>
        <row r="123">
          <cell r="I123">
            <v>6000</v>
          </cell>
          <cell r="M123">
            <v>0</v>
          </cell>
          <cell r="N123">
            <v>6000</v>
          </cell>
        </row>
        <row r="124">
          <cell r="I124">
            <v>2300</v>
          </cell>
          <cell r="M124">
            <v>0</v>
          </cell>
          <cell r="N124">
            <v>2300</v>
          </cell>
        </row>
        <row r="125">
          <cell r="I125">
            <v>2924</v>
          </cell>
          <cell r="M125">
            <v>0</v>
          </cell>
          <cell r="N125">
            <v>2924</v>
          </cell>
        </row>
        <row r="126">
          <cell r="I126">
            <v>13100</v>
          </cell>
          <cell r="M126">
            <v>0</v>
          </cell>
          <cell r="N126">
            <v>13100</v>
          </cell>
        </row>
        <row r="127">
          <cell r="I127">
            <v>2500</v>
          </cell>
          <cell r="M127">
            <v>0</v>
          </cell>
          <cell r="N127">
            <v>2500</v>
          </cell>
        </row>
        <row r="128">
          <cell r="I128">
            <v>800</v>
          </cell>
          <cell r="M128">
            <v>0</v>
          </cell>
          <cell r="N128">
            <v>800</v>
          </cell>
        </row>
        <row r="129">
          <cell r="I129">
            <v>8446</v>
          </cell>
          <cell r="M129">
            <v>0</v>
          </cell>
          <cell r="N129">
            <v>8446</v>
          </cell>
        </row>
        <row r="130">
          <cell r="I130">
            <v>0</v>
          </cell>
          <cell r="M130">
            <v>7000</v>
          </cell>
          <cell r="N130">
            <v>7000</v>
          </cell>
        </row>
        <row r="132">
          <cell r="I132">
            <v>1650</v>
          </cell>
          <cell r="M132">
            <v>5000</v>
          </cell>
          <cell r="N132">
            <v>6650</v>
          </cell>
        </row>
        <row r="133">
          <cell r="I133">
            <v>700</v>
          </cell>
          <cell r="M133">
            <v>0</v>
          </cell>
          <cell r="N133">
            <v>700</v>
          </cell>
        </row>
        <row r="134">
          <cell r="I134">
            <v>350</v>
          </cell>
          <cell r="M134">
            <v>0</v>
          </cell>
          <cell r="N134">
            <v>350</v>
          </cell>
        </row>
        <row r="135">
          <cell r="I135">
            <v>200</v>
          </cell>
          <cell r="M135">
            <v>0</v>
          </cell>
          <cell r="N135">
            <v>200</v>
          </cell>
        </row>
        <row r="136">
          <cell r="I136">
            <v>400</v>
          </cell>
          <cell r="M136">
            <v>0</v>
          </cell>
          <cell r="N136">
            <v>400</v>
          </cell>
        </row>
        <row r="137">
          <cell r="I137">
            <v>0</v>
          </cell>
          <cell r="M137">
            <v>5000</v>
          </cell>
          <cell r="N137">
            <v>5000</v>
          </cell>
        </row>
        <row r="139">
          <cell r="I139">
            <v>2500</v>
          </cell>
          <cell r="M139">
            <v>0</v>
          </cell>
          <cell r="N139">
            <v>2500</v>
          </cell>
        </row>
        <row r="140">
          <cell r="I140">
            <v>500</v>
          </cell>
          <cell r="M140">
            <v>0</v>
          </cell>
          <cell r="N140">
            <v>500</v>
          </cell>
        </row>
        <row r="141">
          <cell r="I141">
            <v>2000</v>
          </cell>
          <cell r="M141">
            <v>0</v>
          </cell>
          <cell r="N141">
            <v>2000</v>
          </cell>
        </row>
        <row r="144">
          <cell r="I144">
            <v>48900</v>
          </cell>
          <cell r="M144">
            <v>0</v>
          </cell>
          <cell r="N144">
            <v>48900</v>
          </cell>
        </row>
        <row r="145">
          <cell r="I145">
            <v>48900</v>
          </cell>
          <cell r="M145">
            <v>0</v>
          </cell>
          <cell r="N145">
            <v>48900</v>
          </cell>
        </row>
        <row r="146">
          <cell r="I146">
            <v>27000</v>
          </cell>
          <cell r="M146">
            <v>0</v>
          </cell>
          <cell r="N146">
            <v>27000</v>
          </cell>
        </row>
        <row r="147">
          <cell r="I147">
            <v>1800</v>
          </cell>
          <cell r="M147">
            <v>0</v>
          </cell>
          <cell r="N147">
            <v>1800</v>
          </cell>
        </row>
        <row r="148">
          <cell r="I148">
            <v>300</v>
          </cell>
          <cell r="M148">
            <v>0</v>
          </cell>
          <cell r="N148">
            <v>300</v>
          </cell>
        </row>
        <row r="149">
          <cell r="I149">
            <v>11800</v>
          </cell>
          <cell r="M149">
            <v>0</v>
          </cell>
          <cell r="N149">
            <v>11800</v>
          </cell>
        </row>
        <row r="150">
          <cell r="I150">
            <v>8000</v>
          </cell>
          <cell r="M150">
            <v>0</v>
          </cell>
          <cell r="N150">
            <v>8000</v>
          </cell>
        </row>
        <row r="152">
          <cell r="I152">
            <v>20000</v>
          </cell>
          <cell r="M152">
            <v>0</v>
          </cell>
          <cell r="N152">
            <v>20000</v>
          </cell>
        </row>
        <row r="153">
          <cell r="I153">
            <v>20000</v>
          </cell>
          <cell r="M153">
            <v>0</v>
          </cell>
          <cell r="N153">
            <v>20000</v>
          </cell>
        </row>
        <row r="155">
          <cell r="I155">
            <v>20000</v>
          </cell>
          <cell r="M155">
            <v>0</v>
          </cell>
          <cell r="N155">
            <v>20000</v>
          </cell>
        </row>
        <row r="157">
          <cell r="I157">
            <v>100000</v>
          </cell>
          <cell r="M157">
            <v>0</v>
          </cell>
          <cell r="N157">
            <v>100000</v>
          </cell>
        </row>
        <row r="158">
          <cell r="I158">
            <v>100000</v>
          </cell>
          <cell r="M158">
            <v>0</v>
          </cell>
          <cell r="N158">
            <v>100000</v>
          </cell>
        </row>
        <row r="159">
          <cell r="I159">
            <v>100000</v>
          </cell>
          <cell r="M159">
            <v>0</v>
          </cell>
          <cell r="N159">
            <v>100000</v>
          </cell>
        </row>
        <row r="161">
          <cell r="I161">
            <v>5842162</v>
          </cell>
          <cell r="M161">
            <v>0</v>
          </cell>
          <cell r="N161">
            <v>5842162</v>
          </cell>
        </row>
        <row r="162">
          <cell r="I162">
            <v>2762009</v>
          </cell>
          <cell r="M162">
            <v>0</v>
          </cell>
          <cell r="N162">
            <v>2762009</v>
          </cell>
        </row>
        <row r="165">
          <cell r="I165">
            <v>337015</v>
          </cell>
          <cell r="M165">
            <v>0</v>
          </cell>
          <cell r="N165">
            <v>337015</v>
          </cell>
        </row>
        <row r="166">
          <cell r="I166">
            <v>145348</v>
          </cell>
          <cell r="M166">
            <v>0</v>
          </cell>
          <cell r="N166">
            <v>145348</v>
          </cell>
        </row>
        <row r="167">
          <cell r="I167">
            <v>1561843</v>
          </cell>
          <cell r="M167">
            <v>0</v>
          </cell>
          <cell r="N167">
            <v>1561843</v>
          </cell>
        </row>
        <row r="168">
          <cell r="I168">
            <v>122521</v>
          </cell>
          <cell r="M168">
            <v>0</v>
          </cell>
          <cell r="N168">
            <v>122521</v>
          </cell>
        </row>
        <row r="169">
          <cell r="I169">
            <v>273320</v>
          </cell>
          <cell r="M169">
            <v>0</v>
          </cell>
          <cell r="N169">
            <v>273320</v>
          </cell>
        </row>
        <row r="170">
          <cell r="I170">
            <v>43653</v>
          </cell>
          <cell r="M170">
            <v>0</v>
          </cell>
          <cell r="N170">
            <v>43653</v>
          </cell>
        </row>
        <row r="171">
          <cell r="I171">
            <v>3700</v>
          </cell>
          <cell r="M171">
            <v>0</v>
          </cell>
          <cell r="N171">
            <v>3700</v>
          </cell>
        </row>
        <row r="172">
          <cell r="I172">
            <v>42300</v>
          </cell>
          <cell r="M172">
            <v>0</v>
          </cell>
          <cell r="N172">
            <v>42300</v>
          </cell>
        </row>
        <row r="173">
          <cell r="I173">
            <v>5760</v>
          </cell>
          <cell r="M173">
            <v>0</v>
          </cell>
          <cell r="N173">
            <v>5760</v>
          </cell>
        </row>
        <row r="174">
          <cell r="I174">
            <v>69900</v>
          </cell>
          <cell r="M174">
            <v>0</v>
          </cell>
          <cell r="N174">
            <v>69900</v>
          </cell>
        </row>
        <row r="175">
          <cell r="I175">
            <v>11200</v>
          </cell>
          <cell r="M175">
            <v>0</v>
          </cell>
          <cell r="N175">
            <v>11200</v>
          </cell>
        </row>
        <row r="176">
          <cell r="I176">
            <v>2700</v>
          </cell>
          <cell r="M176">
            <v>0</v>
          </cell>
          <cell r="N176">
            <v>2700</v>
          </cell>
        </row>
        <row r="177">
          <cell r="I177">
            <v>33200</v>
          </cell>
          <cell r="M177">
            <v>0</v>
          </cell>
          <cell r="N177">
            <v>33200</v>
          </cell>
        </row>
        <row r="178">
          <cell r="I178">
            <v>700</v>
          </cell>
          <cell r="M178">
            <v>0</v>
          </cell>
          <cell r="N178">
            <v>700</v>
          </cell>
        </row>
        <row r="179">
          <cell r="I179">
            <v>3250</v>
          </cell>
          <cell r="M179">
            <v>0</v>
          </cell>
          <cell r="N179">
            <v>3250</v>
          </cell>
        </row>
        <row r="180">
          <cell r="I180">
            <v>5850</v>
          </cell>
          <cell r="M180">
            <v>0</v>
          </cell>
          <cell r="N180">
            <v>5850</v>
          </cell>
        </row>
        <row r="181">
          <cell r="I181">
            <v>3400</v>
          </cell>
          <cell r="M181">
            <v>0</v>
          </cell>
          <cell r="N181">
            <v>3400</v>
          </cell>
        </row>
        <row r="182">
          <cell r="I182">
            <v>91319</v>
          </cell>
          <cell r="M182">
            <v>0</v>
          </cell>
          <cell r="N182">
            <v>91319</v>
          </cell>
        </row>
        <row r="183">
          <cell r="I183">
            <v>400</v>
          </cell>
          <cell r="M183">
            <v>0</v>
          </cell>
          <cell r="N183">
            <v>400</v>
          </cell>
        </row>
        <row r="184">
          <cell r="I184">
            <v>1850</v>
          </cell>
          <cell r="M184">
            <v>0</v>
          </cell>
          <cell r="N184">
            <v>1850</v>
          </cell>
        </row>
        <row r="185">
          <cell r="I185">
            <v>2780</v>
          </cell>
          <cell r="M185">
            <v>0</v>
          </cell>
          <cell r="N185">
            <v>2780</v>
          </cell>
        </row>
        <row r="187">
          <cell r="I187">
            <v>203550</v>
          </cell>
          <cell r="M187">
            <v>0</v>
          </cell>
          <cell r="N187">
            <v>203550</v>
          </cell>
        </row>
        <row r="188">
          <cell r="I188">
            <v>0</v>
          </cell>
          <cell r="M188">
            <v>0</v>
          </cell>
          <cell r="N188">
            <v>0</v>
          </cell>
        </row>
        <row r="189">
          <cell r="I189">
            <v>0</v>
          </cell>
          <cell r="M189">
            <v>0</v>
          </cell>
          <cell r="N189">
            <v>0</v>
          </cell>
        </row>
        <row r="190">
          <cell r="I190">
            <v>26700</v>
          </cell>
          <cell r="M190">
            <v>0</v>
          </cell>
          <cell r="N190">
            <v>26700</v>
          </cell>
        </row>
        <row r="191">
          <cell r="I191">
            <v>11801</v>
          </cell>
          <cell r="M191">
            <v>0</v>
          </cell>
          <cell r="N191">
            <v>11801</v>
          </cell>
        </row>
        <row r="192">
          <cell r="I192">
            <v>108437</v>
          </cell>
          <cell r="M192">
            <v>0</v>
          </cell>
          <cell r="N192">
            <v>108437</v>
          </cell>
        </row>
        <row r="193">
          <cell r="I193">
            <v>10364</v>
          </cell>
          <cell r="M193">
            <v>0</v>
          </cell>
          <cell r="N193">
            <v>10364</v>
          </cell>
        </row>
        <row r="194">
          <cell r="I194">
            <v>19404</v>
          </cell>
          <cell r="M194">
            <v>0</v>
          </cell>
          <cell r="N194">
            <v>19404</v>
          </cell>
        </row>
        <row r="195">
          <cell r="I195">
            <v>3099</v>
          </cell>
          <cell r="M195">
            <v>0</v>
          </cell>
          <cell r="N195">
            <v>3099</v>
          </cell>
        </row>
        <row r="196">
          <cell r="I196">
            <v>2600</v>
          </cell>
          <cell r="M196">
            <v>0</v>
          </cell>
          <cell r="N196">
            <v>2600</v>
          </cell>
        </row>
        <row r="197">
          <cell r="I197">
            <v>2130</v>
          </cell>
          <cell r="M197">
            <v>0</v>
          </cell>
          <cell r="N197">
            <v>2130</v>
          </cell>
        </row>
        <row r="198">
          <cell r="I198">
            <v>5400</v>
          </cell>
          <cell r="M198">
            <v>0</v>
          </cell>
          <cell r="N198">
            <v>5400</v>
          </cell>
        </row>
        <row r="199">
          <cell r="I199">
            <v>300</v>
          </cell>
          <cell r="M199">
            <v>0</v>
          </cell>
          <cell r="N199">
            <v>300</v>
          </cell>
        </row>
        <row r="200">
          <cell r="I200">
            <v>3520</v>
          </cell>
          <cell r="M200">
            <v>0</v>
          </cell>
          <cell r="N200">
            <v>3520</v>
          </cell>
        </row>
        <row r="201">
          <cell r="I201">
            <v>400</v>
          </cell>
          <cell r="M201">
            <v>0</v>
          </cell>
          <cell r="N201">
            <v>400</v>
          </cell>
        </row>
        <row r="202">
          <cell r="I202">
            <v>8985</v>
          </cell>
          <cell r="M202">
            <v>0</v>
          </cell>
          <cell r="N202">
            <v>8985</v>
          </cell>
        </row>
        <row r="203">
          <cell r="I203">
            <v>250</v>
          </cell>
          <cell r="M203">
            <v>0</v>
          </cell>
          <cell r="N203">
            <v>250</v>
          </cell>
        </row>
        <row r="204">
          <cell r="I204">
            <v>160</v>
          </cell>
          <cell r="M204">
            <v>0</v>
          </cell>
          <cell r="N204">
            <v>160</v>
          </cell>
        </row>
        <row r="206">
          <cell r="I206">
            <v>456975</v>
          </cell>
          <cell r="M206">
            <v>0</v>
          </cell>
          <cell r="N206">
            <v>456975</v>
          </cell>
        </row>
        <row r="207">
          <cell r="I207">
            <v>0</v>
          </cell>
          <cell r="M207">
            <v>0</v>
          </cell>
          <cell r="N207">
            <v>0</v>
          </cell>
        </row>
        <row r="208">
          <cell r="I208">
            <v>20249</v>
          </cell>
          <cell r="M208">
            <v>0</v>
          </cell>
          <cell r="N208">
            <v>20249</v>
          </cell>
        </row>
        <row r="209">
          <cell r="I209">
            <v>22085</v>
          </cell>
          <cell r="M209">
            <v>0</v>
          </cell>
          <cell r="N209">
            <v>22085</v>
          </cell>
        </row>
        <row r="210">
          <cell r="I210">
            <v>216756</v>
          </cell>
          <cell r="M210">
            <v>0</v>
          </cell>
          <cell r="N210">
            <v>216756</v>
          </cell>
        </row>
        <row r="211">
          <cell r="I211">
            <v>14183</v>
          </cell>
          <cell r="M211">
            <v>0</v>
          </cell>
          <cell r="N211">
            <v>14183</v>
          </cell>
        </row>
        <row r="212">
          <cell r="I212">
            <v>37787</v>
          </cell>
          <cell r="M212">
            <v>0</v>
          </cell>
          <cell r="N212">
            <v>37787</v>
          </cell>
        </row>
        <row r="213">
          <cell r="I213">
            <v>6035</v>
          </cell>
          <cell r="M213">
            <v>0</v>
          </cell>
          <cell r="N213">
            <v>6035</v>
          </cell>
        </row>
        <row r="214">
          <cell r="I214">
            <v>14000</v>
          </cell>
          <cell r="M214">
            <v>0</v>
          </cell>
          <cell r="N214">
            <v>14000</v>
          </cell>
        </row>
        <row r="215">
          <cell r="I215">
            <v>79464</v>
          </cell>
          <cell r="M215">
            <v>0</v>
          </cell>
          <cell r="N215">
            <v>79464</v>
          </cell>
        </row>
        <row r="216">
          <cell r="I216">
            <v>4900</v>
          </cell>
          <cell r="M216">
            <v>0</v>
          </cell>
          <cell r="N216">
            <v>4900</v>
          </cell>
        </row>
        <row r="217">
          <cell r="I217">
            <v>16600</v>
          </cell>
          <cell r="M217">
            <v>0</v>
          </cell>
          <cell r="N217">
            <v>16600</v>
          </cell>
        </row>
        <row r="218">
          <cell r="I218">
            <v>1000</v>
          </cell>
          <cell r="M218">
            <v>0</v>
          </cell>
          <cell r="N218">
            <v>1000</v>
          </cell>
        </row>
        <row r="219">
          <cell r="I219">
            <v>600</v>
          </cell>
          <cell r="M219">
            <v>0</v>
          </cell>
          <cell r="N219">
            <v>600</v>
          </cell>
        </row>
        <row r="220">
          <cell r="I220">
            <v>5620</v>
          </cell>
          <cell r="M220">
            <v>0</v>
          </cell>
          <cell r="N220">
            <v>5620</v>
          </cell>
        </row>
        <row r="221">
          <cell r="I221">
            <v>900</v>
          </cell>
          <cell r="M221">
            <v>0</v>
          </cell>
          <cell r="N221">
            <v>900</v>
          </cell>
        </row>
        <row r="222">
          <cell r="I222">
            <v>400</v>
          </cell>
          <cell r="M222">
            <v>0</v>
          </cell>
          <cell r="N222">
            <v>400</v>
          </cell>
        </row>
        <row r="223">
          <cell r="I223">
            <v>500</v>
          </cell>
          <cell r="M223">
            <v>0</v>
          </cell>
          <cell r="N223">
            <v>500</v>
          </cell>
        </row>
        <row r="224">
          <cell r="I224">
            <v>15496</v>
          </cell>
          <cell r="M224">
            <v>0</v>
          </cell>
          <cell r="N224">
            <v>15496</v>
          </cell>
        </row>
        <row r="225">
          <cell r="I225">
            <v>200</v>
          </cell>
          <cell r="M225">
            <v>0</v>
          </cell>
          <cell r="N225">
            <v>200</v>
          </cell>
        </row>
        <row r="226">
          <cell r="I226">
            <v>200</v>
          </cell>
          <cell r="M226">
            <v>0</v>
          </cell>
          <cell r="N226">
            <v>200</v>
          </cell>
        </row>
        <row r="228">
          <cell r="I228">
            <v>1679561</v>
          </cell>
          <cell r="M228">
            <v>0</v>
          </cell>
          <cell r="N228">
            <v>1679561</v>
          </cell>
        </row>
        <row r="231">
          <cell r="I231">
            <v>564856</v>
          </cell>
          <cell r="M231">
            <v>0</v>
          </cell>
          <cell r="N231">
            <v>564856</v>
          </cell>
        </row>
        <row r="232">
          <cell r="I232">
            <v>70634</v>
          </cell>
          <cell r="M232">
            <v>0</v>
          </cell>
          <cell r="N232">
            <v>70634</v>
          </cell>
        </row>
        <row r="233">
          <cell r="I233">
            <v>687297</v>
          </cell>
          <cell r="M233">
            <v>0</v>
          </cell>
          <cell r="N233">
            <v>687297</v>
          </cell>
        </row>
        <row r="234">
          <cell r="I234">
            <v>55979</v>
          </cell>
          <cell r="M234">
            <v>0</v>
          </cell>
          <cell r="N234">
            <v>55979</v>
          </cell>
        </row>
        <row r="235">
          <cell r="I235">
            <v>123843</v>
          </cell>
          <cell r="M235">
            <v>0</v>
          </cell>
          <cell r="N235">
            <v>123843</v>
          </cell>
        </row>
        <row r="236">
          <cell r="I236">
            <v>19779</v>
          </cell>
          <cell r="M236">
            <v>0</v>
          </cell>
          <cell r="N236">
            <v>19779</v>
          </cell>
        </row>
        <row r="237">
          <cell r="I237">
            <v>18600</v>
          </cell>
          <cell r="M237">
            <v>0</v>
          </cell>
          <cell r="N237">
            <v>18600</v>
          </cell>
        </row>
        <row r="238">
          <cell r="I238">
            <v>2500</v>
          </cell>
          <cell r="M238">
            <v>0</v>
          </cell>
          <cell r="N238">
            <v>2500</v>
          </cell>
        </row>
        <row r="239">
          <cell r="I239">
            <v>65900</v>
          </cell>
          <cell r="M239">
            <v>0</v>
          </cell>
          <cell r="N239">
            <v>65900</v>
          </cell>
        </row>
        <row r="240">
          <cell r="I240">
            <v>1400</v>
          </cell>
          <cell r="M240">
            <v>0</v>
          </cell>
          <cell r="N240">
            <v>1400</v>
          </cell>
        </row>
        <row r="241">
          <cell r="I241">
            <v>1000</v>
          </cell>
          <cell r="M241">
            <v>0</v>
          </cell>
          <cell r="N241">
            <v>1000</v>
          </cell>
        </row>
        <row r="242">
          <cell r="I242">
            <v>17000</v>
          </cell>
          <cell r="M242">
            <v>0</v>
          </cell>
          <cell r="N242">
            <v>17000</v>
          </cell>
        </row>
        <row r="243">
          <cell r="I243">
            <v>1000</v>
          </cell>
          <cell r="M243">
            <v>0</v>
          </cell>
          <cell r="N243">
            <v>1000</v>
          </cell>
        </row>
        <row r="244">
          <cell r="I244">
            <v>1000</v>
          </cell>
          <cell r="M244">
            <v>0</v>
          </cell>
          <cell r="N244">
            <v>1000</v>
          </cell>
        </row>
        <row r="245">
          <cell r="I245">
            <v>1300</v>
          </cell>
          <cell r="M245">
            <v>0</v>
          </cell>
          <cell r="N245">
            <v>1300</v>
          </cell>
        </row>
        <row r="246">
          <cell r="I246">
            <v>1400</v>
          </cell>
          <cell r="M246">
            <v>0</v>
          </cell>
          <cell r="N246">
            <v>1400</v>
          </cell>
        </row>
        <row r="247">
          <cell r="I247">
            <v>43683</v>
          </cell>
          <cell r="M247">
            <v>0</v>
          </cell>
          <cell r="N247">
            <v>43683</v>
          </cell>
        </row>
        <row r="248">
          <cell r="I248">
            <v>1140</v>
          </cell>
          <cell r="M248">
            <v>0</v>
          </cell>
          <cell r="N248">
            <v>1140</v>
          </cell>
        </row>
        <row r="249">
          <cell r="I249">
            <v>1250</v>
          </cell>
          <cell r="M249">
            <v>0</v>
          </cell>
          <cell r="N249">
            <v>1250</v>
          </cell>
        </row>
        <row r="251">
          <cell r="I251">
            <v>169876</v>
          </cell>
          <cell r="M251">
            <v>0</v>
          </cell>
          <cell r="N251">
            <v>169876</v>
          </cell>
        </row>
        <row r="252">
          <cell r="I252">
            <v>150</v>
          </cell>
          <cell r="M252">
            <v>0</v>
          </cell>
          <cell r="N252">
            <v>150</v>
          </cell>
        </row>
        <row r="253">
          <cell r="I253">
            <v>2562</v>
          </cell>
          <cell r="M253">
            <v>0</v>
          </cell>
          <cell r="N253">
            <v>2562</v>
          </cell>
        </row>
        <row r="254">
          <cell r="I254">
            <v>36666</v>
          </cell>
          <cell r="M254">
            <v>0</v>
          </cell>
          <cell r="N254">
            <v>36666</v>
          </cell>
        </row>
        <row r="255">
          <cell r="I255">
            <v>2728</v>
          </cell>
          <cell r="M255">
            <v>0</v>
          </cell>
          <cell r="N255">
            <v>2728</v>
          </cell>
        </row>
        <row r="256">
          <cell r="I256">
            <v>5616</v>
          </cell>
          <cell r="M256">
            <v>0</v>
          </cell>
          <cell r="N256">
            <v>5616</v>
          </cell>
        </row>
        <row r="257">
          <cell r="I257">
            <v>897</v>
          </cell>
          <cell r="M257">
            <v>0</v>
          </cell>
          <cell r="N257">
            <v>897</v>
          </cell>
        </row>
        <row r="258">
          <cell r="I258">
            <v>42000</v>
          </cell>
          <cell r="M258">
            <v>0</v>
          </cell>
          <cell r="N258">
            <v>42000</v>
          </cell>
        </row>
        <row r="259">
          <cell r="I259">
            <v>5000</v>
          </cell>
          <cell r="M259">
            <v>0</v>
          </cell>
          <cell r="N259">
            <v>5000</v>
          </cell>
        </row>
        <row r="260">
          <cell r="I260">
            <v>150</v>
          </cell>
          <cell r="M260">
            <v>0</v>
          </cell>
          <cell r="N260">
            <v>150</v>
          </cell>
        </row>
        <row r="261">
          <cell r="I261">
            <v>69000</v>
          </cell>
          <cell r="M261">
            <v>0</v>
          </cell>
          <cell r="N261">
            <v>69000</v>
          </cell>
        </row>
        <row r="262">
          <cell r="I262">
            <v>2160</v>
          </cell>
          <cell r="M262">
            <v>0</v>
          </cell>
          <cell r="N262">
            <v>2160</v>
          </cell>
        </row>
        <row r="263">
          <cell r="I263">
            <v>200</v>
          </cell>
          <cell r="M263">
            <v>0</v>
          </cell>
          <cell r="N263">
            <v>200</v>
          </cell>
        </row>
        <row r="264">
          <cell r="I264">
            <v>1700</v>
          </cell>
          <cell r="M264">
            <v>0</v>
          </cell>
          <cell r="N264">
            <v>1700</v>
          </cell>
        </row>
        <row r="265">
          <cell r="I265">
            <v>1047</v>
          </cell>
          <cell r="M265">
            <v>0</v>
          </cell>
          <cell r="N265">
            <v>1047</v>
          </cell>
        </row>
        <row r="267">
          <cell r="I267">
            <v>202951</v>
          </cell>
          <cell r="M267">
            <v>0</v>
          </cell>
          <cell r="N267">
            <v>202951</v>
          </cell>
        </row>
        <row r="268">
          <cell r="I268">
            <v>500</v>
          </cell>
          <cell r="M268">
            <v>0</v>
          </cell>
          <cell r="N268">
            <v>500</v>
          </cell>
        </row>
        <row r="269">
          <cell r="I269">
            <v>137085</v>
          </cell>
          <cell r="M269">
            <v>0</v>
          </cell>
          <cell r="N269">
            <v>137085</v>
          </cell>
        </row>
        <row r="270">
          <cell r="I270">
            <v>9762</v>
          </cell>
          <cell r="M270">
            <v>0</v>
          </cell>
          <cell r="N270">
            <v>9762</v>
          </cell>
        </row>
        <row r="271">
          <cell r="I271">
            <v>20520</v>
          </cell>
          <cell r="M271">
            <v>0</v>
          </cell>
          <cell r="N271">
            <v>20520</v>
          </cell>
        </row>
        <row r="272">
          <cell r="I272">
            <v>3277</v>
          </cell>
          <cell r="M272">
            <v>0</v>
          </cell>
          <cell r="N272">
            <v>3277</v>
          </cell>
        </row>
        <row r="273">
          <cell r="I273">
            <v>7000</v>
          </cell>
          <cell r="M273">
            <v>0</v>
          </cell>
          <cell r="N273">
            <v>7000</v>
          </cell>
        </row>
        <row r="274">
          <cell r="I274">
            <v>2800</v>
          </cell>
          <cell r="M274">
            <v>0</v>
          </cell>
          <cell r="N274">
            <v>2800</v>
          </cell>
        </row>
        <row r="275">
          <cell r="I275">
            <v>1000</v>
          </cell>
          <cell r="M275">
            <v>0</v>
          </cell>
          <cell r="N275">
            <v>1000</v>
          </cell>
        </row>
        <row r="276">
          <cell r="I276">
            <v>300</v>
          </cell>
          <cell r="M276">
            <v>0</v>
          </cell>
          <cell r="N276">
            <v>300</v>
          </cell>
        </row>
        <row r="277">
          <cell r="I277">
            <v>3500</v>
          </cell>
          <cell r="M277">
            <v>0</v>
          </cell>
          <cell r="N277">
            <v>3500</v>
          </cell>
        </row>
        <row r="278">
          <cell r="I278">
            <v>1000</v>
          </cell>
          <cell r="M278">
            <v>0</v>
          </cell>
          <cell r="N278">
            <v>1000</v>
          </cell>
        </row>
        <row r="279">
          <cell r="I279">
            <v>400</v>
          </cell>
          <cell r="M279">
            <v>0</v>
          </cell>
          <cell r="N279">
            <v>400</v>
          </cell>
        </row>
        <row r="280">
          <cell r="I280">
            <v>4000</v>
          </cell>
          <cell r="M280">
            <v>0</v>
          </cell>
          <cell r="N280">
            <v>4000</v>
          </cell>
        </row>
        <row r="281">
          <cell r="I281">
            <v>2800</v>
          </cell>
          <cell r="M281">
            <v>0</v>
          </cell>
          <cell r="N281">
            <v>2800</v>
          </cell>
        </row>
        <row r="282">
          <cell r="I282">
            <v>120</v>
          </cell>
          <cell r="M282">
            <v>0</v>
          </cell>
          <cell r="N282">
            <v>120</v>
          </cell>
        </row>
        <row r="283">
          <cell r="I283">
            <v>4537</v>
          </cell>
          <cell r="M283">
            <v>0</v>
          </cell>
          <cell r="N283">
            <v>4537</v>
          </cell>
        </row>
        <row r="284">
          <cell r="I284">
            <v>1800</v>
          </cell>
          <cell r="M284">
            <v>0</v>
          </cell>
          <cell r="N284">
            <v>1800</v>
          </cell>
        </row>
        <row r="285">
          <cell r="I285">
            <v>450</v>
          </cell>
          <cell r="M285">
            <v>0</v>
          </cell>
          <cell r="N285">
            <v>450</v>
          </cell>
        </row>
        <row r="286">
          <cell r="I286">
            <v>2100</v>
          </cell>
          <cell r="M286">
            <v>0</v>
          </cell>
          <cell r="N286">
            <v>2100</v>
          </cell>
        </row>
        <row r="288">
          <cell r="I288">
            <v>22525</v>
          </cell>
          <cell r="M288">
            <v>0</v>
          </cell>
          <cell r="N288">
            <v>22525</v>
          </cell>
        </row>
        <row r="289">
          <cell r="I289">
            <v>22525</v>
          </cell>
          <cell r="M289">
            <v>0</v>
          </cell>
          <cell r="N289">
            <v>22525</v>
          </cell>
        </row>
        <row r="291">
          <cell r="I291">
            <v>305783</v>
          </cell>
          <cell r="M291">
            <v>0</v>
          </cell>
          <cell r="N291">
            <v>305783</v>
          </cell>
        </row>
        <row r="292">
          <cell r="I292">
            <v>2380</v>
          </cell>
          <cell r="M292">
            <v>0</v>
          </cell>
          <cell r="N292">
            <v>2380</v>
          </cell>
        </row>
        <row r="293">
          <cell r="I293">
            <v>97800</v>
          </cell>
          <cell r="M293">
            <v>0</v>
          </cell>
          <cell r="N293">
            <v>97800</v>
          </cell>
        </row>
        <row r="294">
          <cell r="I294">
            <v>7499</v>
          </cell>
          <cell r="M294">
            <v>0</v>
          </cell>
          <cell r="N294">
            <v>7499</v>
          </cell>
        </row>
        <row r="295">
          <cell r="I295">
            <v>16153</v>
          </cell>
          <cell r="M295">
            <v>0</v>
          </cell>
          <cell r="N295">
            <v>16153</v>
          </cell>
        </row>
        <row r="296">
          <cell r="I296">
            <v>2580</v>
          </cell>
          <cell r="M296">
            <v>0</v>
          </cell>
          <cell r="N296">
            <v>2580</v>
          </cell>
        </row>
        <row r="297">
          <cell r="I297">
            <v>2950</v>
          </cell>
          <cell r="M297">
            <v>0</v>
          </cell>
          <cell r="N297">
            <v>2950</v>
          </cell>
        </row>
        <row r="298">
          <cell r="I298">
            <v>142275</v>
          </cell>
          <cell r="M298">
            <v>0</v>
          </cell>
          <cell r="N298">
            <v>142275</v>
          </cell>
        </row>
        <row r="299">
          <cell r="I299">
            <v>18560</v>
          </cell>
          <cell r="M299">
            <v>0</v>
          </cell>
          <cell r="N299">
            <v>18560</v>
          </cell>
        </row>
        <row r="300">
          <cell r="I300">
            <v>150</v>
          </cell>
          <cell r="M300">
            <v>0</v>
          </cell>
          <cell r="N300">
            <v>150</v>
          </cell>
        </row>
        <row r="301">
          <cell r="I301">
            <v>10200</v>
          </cell>
          <cell r="M301">
            <v>0</v>
          </cell>
          <cell r="N301">
            <v>10200</v>
          </cell>
        </row>
        <row r="302">
          <cell r="I302">
            <v>5236</v>
          </cell>
          <cell r="M302">
            <v>0</v>
          </cell>
          <cell r="N302">
            <v>5236</v>
          </cell>
        </row>
        <row r="304">
          <cell r="I304">
            <v>38932</v>
          </cell>
          <cell r="M304">
            <v>0</v>
          </cell>
          <cell r="N304">
            <v>38932</v>
          </cell>
        </row>
        <row r="305">
          <cell r="I305">
            <v>38932</v>
          </cell>
          <cell r="M305">
            <v>0</v>
          </cell>
          <cell r="N305">
            <v>38932</v>
          </cell>
        </row>
        <row r="307">
          <cell r="I307">
            <v>81089</v>
          </cell>
          <cell r="M307">
            <v>0</v>
          </cell>
          <cell r="N307">
            <v>81089</v>
          </cell>
        </row>
        <row r="308">
          <cell r="I308">
            <v>5000</v>
          </cell>
          <cell r="M308">
            <v>0</v>
          </cell>
          <cell r="N308">
            <v>5000</v>
          </cell>
        </row>
        <row r="309">
          <cell r="I309">
            <v>2500</v>
          </cell>
          <cell r="M309">
            <v>0</v>
          </cell>
          <cell r="N309">
            <v>2500</v>
          </cell>
        </row>
        <row r="310">
          <cell r="I310">
            <v>2000</v>
          </cell>
          <cell r="M310">
            <v>0</v>
          </cell>
          <cell r="N310">
            <v>2000</v>
          </cell>
        </row>
        <row r="311">
          <cell r="I311">
            <v>500</v>
          </cell>
          <cell r="M311">
            <v>0</v>
          </cell>
          <cell r="N311">
            <v>500</v>
          </cell>
        </row>
        <row r="313">
          <cell r="I313">
            <v>76089</v>
          </cell>
          <cell r="M313">
            <v>0</v>
          </cell>
          <cell r="N313">
            <v>76089</v>
          </cell>
        </row>
        <row r="314">
          <cell r="I314">
            <v>400</v>
          </cell>
          <cell r="M314">
            <v>0</v>
          </cell>
          <cell r="N314">
            <v>400</v>
          </cell>
        </row>
        <row r="315">
          <cell r="I315">
            <v>100</v>
          </cell>
          <cell r="M315">
            <v>0</v>
          </cell>
          <cell r="N315">
            <v>100</v>
          </cell>
        </row>
        <row r="316">
          <cell r="I316">
            <v>20600</v>
          </cell>
          <cell r="M316">
            <v>0</v>
          </cell>
          <cell r="N316">
            <v>20600</v>
          </cell>
        </row>
        <row r="317">
          <cell r="I317">
            <v>3000</v>
          </cell>
          <cell r="M317">
            <v>0</v>
          </cell>
          <cell r="N317">
            <v>3000</v>
          </cell>
        </row>
        <row r="318">
          <cell r="I318">
            <v>31500</v>
          </cell>
          <cell r="M318">
            <v>0</v>
          </cell>
          <cell r="N318">
            <v>31500</v>
          </cell>
        </row>
        <row r="319">
          <cell r="I319">
            <v>11789</v>
          </cell>
          <cell r="M319">
            <v>0</v>
          </cell>
          <cell r="N319">
            <v>11789</v>
          </cell>
        </row>
        <row r="320">
          <cell r="I320">
            <v>4000</v>
          </cell>
          <cell r="M320">
            <v>0</v>
          </cell>
          <cell r="N320">
            <v>4000</v>
          </cell>
        </row>
        <row r="321">
          <cell r="I321">
            <v>1000</v>
          </cell>
          <cell r="M321">
            <v>0</v>
          </cell>
          <cell r="N321">
            <v>1000</v>
          </cell>
        </row>
        <row r="322">
          <cell r="I322">
            <v>500</v>
          </cell>
          <cell r="M322">
            <v>0</v>
          </cell>
          <cell r="N322">
            <v>500</v>
          </cell>
        </row>
        <row r="323">
          <cell r="I323">
            <v>2200</v>
          </cell>
          <cell r="M323">
            <v>0</v>
          </cell>
          <cell r="N323">
            <v>2200</v>
          </cell>
        </row>
        <row r="324">
          <cell r="I324">
            <v>1000</v>
          </cell>
          <cell r="M324">
            <v>0</v>
          </cell>
          <cell r="N324">
            <v>1000</v>
          </cell>
        </row>
        <row r="326">
          <cell r="I326">
            <v>2281986</v>
          </cell>
          <cell r="M326">
            <v>0</v>
          </cell>
          <cell r="N326">
            <v>2281986</v>
          </cell>
        </row>
        <row r="327">
          <cell r="I327">
            <v>10000</v>
          </cell>
          <cell r="M327">
            <v>0</v>
          </cell>
          <cell r="N327">
            <v>10000</v>
          </cell>
        </row>
        <row r="329">
          <cell r="I329">
            <v>10000</v>
          </cell>
          <cell r="M329">
            <v>0</v>
          </cell>
          <cell r="N329">
            <v>10000</v>
          </cell>
        </row>
        <row r="332">
          <cell r="I332">
            <v>1657700</v>
          </cell>
          <cell r="M332">
            <v>0</v>
          </cell>
          <cell r="N332">
            <v>1657700</v>
          </cell>
        </row>
        <row r="333">
          <cell r="I333">
            <v>3000</v>
          </cell>
          <cell r="M333">
            <v>0</v>
          </cell>
          <cell r="N333">
            <v>3000</v>
          </cell>
        </row>
        <row r="334">
          <cell r="I334">
            <v>110</v>
          </cell>
          <cell r="M334">
            <v>0</v>
          </cell>
          <cell r="N334">
            <v>110</v>
          </cell>
        </row>
        <row r="335">
          <cell r="I335">
            <v>1592000</v>
          </cell>
          <cell r="M335">
            <v>0</v>
          </cell>
          <cell r="N335">
            <v>1592000</v>
          </cell>
        </row>
        <row r="336">
          <cell r="I336">
            <v>19600</v>
          </cell>
          <cell r="M336">
            <v>0</v>
          </cell>
          <cell r="N336">
            <v>19600</v>
          </cell>
        </row>
        <row r="337">
          <cell r="I337">
            <v>1323</v>
          </cell>
          <cell r="M337">
            <v>0</v>
          </cell>
          <cell r="N337">
            <v>1323</v>
          </cell>
        </row>
        <row r="338">
          <cell r="I338">
            <v>17448</v>
          </cell>
          <cell r="M338">
            <v>0</v>
          </cell>
          <cell r="N338">
            <v>17448</v>
          </cell>
        </row>
        <row r="339">
          <cell r="I339">
            <v>513</v>
          </cell>
          <cell r="M339">
            <v>0</v>
          </cell>
          <cell r="N339">
            <v>513</v>
          </cell>
        </row>
        <row r="340">
          <cell r="I340">
            <v>3900</v>
          </cell>
          <cell r="M340">
            <v>0</v>
          </cell>
          <cell r="N340">
            <v>3900</v>
          </cell>
        </row>
        <row r="341">
          <cell r="I341">
            <v>3400</v>
          </cell>
          <cell r="M341">
            <v>0</v>
          </cell>
          <cell r="N341">
            <v>3400</v>
          </cell>
        </row>
        <row r="342">
          <cell r="I342">
            <v>1250</v>
          </cell>
          <cell r="M342">
            <v>0</v>
          </cell>
          <cell r="N342">
            <v>1250</v>
          </cell>
        </row>
        <row r="343">
          <cell r="I343">
            <v>1630</v>
          </cell>
          <cell r="M343">
            <v>0</v>
          </cell>
          <cell r="N343">
            <v>1630</v>
          </cell>
        </row>
        <row r="344">
          <cell r="I344">
            <v>80</v>
          </cell>
          <cell r="M344">
            <v>0</v>
          </cell>
          <cell r="N344">
            <v>80</v>
          </cell>
        </row>
        <row r="345">
          <cell r="I345">
            <v>7000</v>
          </cell>
          <cell r="M345">
            <v>0</v>
          </cell>
          <cell r="N345">
            <v>7000</v>
          </cell>
        </row>
        <row r="346">
          <cell r="I346">
            <v>1620</v>
          </cell>
          <cell r="M346">
            <v>0</v>
          </cell>
          <cell r="N346">
            <v>1620</v>
          </cell>
        </row>
        <row r="347">
          <cell r="I347">
            <v>229</v>
          </cell>
          <cell r="M347">
            <v>0</v>
          </cell>
          <cell r="N347">
            <v>229</v>
          </cell>
        </row>
        <row r="348">
          <cell r="I348">
            <v>1047</v>
          </cell>
          <cell r="M348">
            <v>0</v>
          </cell>
          <cell r="N348">
            <v>1047</v>
          </cell>
        </row>
        <row r="349">
          <cell r="I349">
            <v>1000</v>
          </cell>
          <cell r="M349">
            <v>0</v>
          </cell>
          <cell r="N349">
            <v>1000</v>
          </cell>
        </row>
        <row r="350">
          <cell r="I350">
            <v>1500</v>
          </cell>
          <cell r="M350">
            <v>0</v>
          </cell>
          <cell r="N350">
            <v>1500</v>
          </cell>
        </row>
        <row r="351">
          <cell r="I351">
            <v>350</v>
          </cell>
          <cell r="M351">
            <v>0</v>
          </cell>
          <cell r="N351">
            <v>350</v>
          </cell>
        </row>
        <row r="352">
          <cell r="I352">
            <v>700</v>
          </cell>
          <cell r="M352">
            <v>0</v>
          </cell>
          <cell r="N352">
            <v>700</v>
          </cell>
        </row>
        <row r="355">
          <cell r="I355">
            <v>2502</v>
          </cell>
          <cell r="M355">
            <v>0</v>
          </cell>
          <cell r="N355">
            <v>2502</v>
          </cell>
        </row>
        <row r="356">
          <cell r="I356">
            <v>500</v>
          </cell>
          <cell r="M356">
            <v>0</v>
          </cell>
          <cell r="N356">
            <v>500</v>
          </cell>
        </row>
        <row r="357">
          <cell r="I357">
            <v>2002</v>
          </cell>
          <cell r="M357">
            <v>0</v>
          </cell>
          <cell r="N357">
            <v>2002</v>
          </cell>
        </row>
        <row r="359">
          <cell r="I359">
            <v>156041</v>
          </cell>
          <cell r="M359">
            <v>0</v>
          </cell>
          <cell r="N359">
            <v>156041</v>
          </cell>
        </row>
        <row r="360">
          <cell r="I360">
            <v>156041</v>
          </cell>
          <cell r="N360">
            <v>156041</v>
          </cell>
        </row>
        <row r="362">
          <cell r="I362">
            <v>116100</v>
          </cell>
          <cell r="M362">
            <v>0</v>
          </cell>
          <cell r="N362">
            <v>116100</v>
          </cell>
        </row>
        <row r="363">
          <cell r="I363">
            <v>116000</v>
          </cell>
          <cell r="M363">
            <v>0</v>
          </cell>
          <cell r="N363">
            <v>116000</v>
          </cell>
        </row>
        <row r="364">
          <cell r="I364">
            <v>100</v>
          </cell>
          <cell r="M364">
            <v>0</v>
          </cell>
          <cell r="N364">
            <v>100</v>
          </cell>
        </row>
        <row r="366">
          <cell r="I366">
            <v>19993</v>
          </cell>
          <cell r="M366">
            <v>0</v>
          </cell>
          <cell r="N366">
            <v>19993</v>
          </cell>
        </row>
        <row r="367">
          <cell r="I367">
            <v>19993</v>
          </cell>
          <cell r="M367">
            <v>0</v>
          </cell>
          <cell r="N367">
            <v>19993</v>
          </cell>
        </row>
        <row r="369">
          <cell r="I369">
            <v>289750</v>
          </cell>
          <cell r="M369">
            <v>0</v>
          </cell>
          <cell r="N369">
            <v>289750</v>
          </cell>
        </row>
        <row r="370">
          <cell r="I370">
            <v>2350</v>
          </cell>
          <cell r="M370">
            <v>0</v>
          </cell>
          <cell r="N370">
            <v>2350</v>
          </cell>
        </row>
        <row r="371">
          <cell r="I371">
            <v>200000</v>
          </cell>
          <cell r="M371">
            <v>0</v>
          </cell>
          <cell r="N371">
            <v>200000</v>
          </cell>
        </row>
        <row r="372">
          <cell r="I372">
            <v>13725</v>
          </cell>
          <cell r="M372">
            <v>0</v>
          </cell>
          <cell r="N372">
            <v>13725</v>
          </cell>
        </row>
        <row r="373">
          <cell r="I373">
            <v>33717</v>
          </cell>
          <cell r="M373">
            <v>0</v>
          </cell>
          <cell r="N373">
            <v>33717</v>
          </cell>
        </row>
        <row r="374">
          <cell r="I374">
            <v>5089</v>
          </cell>
          <cell r="M374">
            <v>0</v>
          </cell>
          <cell r="N374">
            <v>5089</v>
          </cell>
        </row>
        <row r="375">
          <cell r="I375">
            <v>6060</v>
          </cell>
          <cell r="M375">
            <v>0</v>
          </cell>
          <cell r="N375">
            <v>6060</v>
          </cell>
        </row>
        <row r="376">
          <cell r="I376">
            <v>5200</v>
          </cell>
          <cell r="M376">
            <v>0</v>
          </cell>
          <cell r="N376">
            <v>5200</v>
          </cell>
        </row>
        <row r="377">
          <cell r="I377">
            <v>1000</v>
          </cell>
          <cell r="M377">
            <v>0</v>
          </cell>
          <cell r="N377">
            <v>1000</v>
          </cell>
        </row>
        <row r="378">
          <cell r="I378">
            <v>480</v>
          </cell>
          <cell r="M378">
            <v>0</v>
          </cell>
          <cell r="N378">
            <v>480</v>
          </cell>
        </row>
        <row r="379">
          <cell r="I379">
            <v>5970</v>
          </cell>
          <cell r="M379">
            <v>0</v>
          </cell>
          <cell r="N379">
            <v>5970</v>
          </cell>
        </row>
        <row r="380">
          <cell r="I380">
            <v>840</v>
          </cell>
          <cell r="M380">
            <v>0</v>
          </cell>
          <cell r="N380">
            <v>840</v>
          </cell>
        </row>
        <row r="381">
          <cell r="I381">
            <v>2220</v>
          </cell>
          <cell r="M381">
            <v>0</v>
          </cell>
          <cell r="N381">
            <v>2220</v>
          </cell>
        </row>
        <row r="382">
          <cell r="I382">
            <v>1400</v>
          </cell>
          <cell r="M382">
            <v>0</v>
          </cell>
          <cell r="N382">
            <v>1400</v>
          </cell>
        </row>
        <row r="383">
          <cell r="I383">
            <v>470</v>
          </cell>
          <cell r="M383">
            <v>0</v>
          </cell>
          <cell r="N383">
            <v>470</v>
          </cell>
        </row>
        <row r="384">
          <cell r="I384">
            <v>7155</v>
          </cell>
          <cell r="M384">
            <v>0</v>
          </cell>
          <cell r="N384">
            <v>7155</v>
          </cell>
        </row>
        <row r="385">
          <cell r="I385">
            <v>270</v>
          </cell>
          <cell r="M385">
            <v>0</v>
          </cell>
          <cell r="N385">
            <v>270</v>
          </cell>
        </row>
        <row r="386">
          <cell r="I386">
            <v>1800</v>
          </cell>
          <cell r="M386">
            <v>0</v>
          </cell>
          <cell r="N386">
            <v>1800</v>
          </cell>
        </row>
        <row r="387">
          <cell r="I387">
            <v>588</v>
          </cell>
          <cell r="M387">
            <v>0</v>
          </cell>
          <cell r="N387">
            <v>588</v>
          </cell>
        </row>
        <row r="388">
          <cell r="I388">
            <v>1416</v>
          </cell>
          <cell r="M388">
            <v>0</v>
          </cell>
          <cell r="N388">
            <v>1416</v>
          </cell>
        </row>
        <row r="390">
          <cell r="I390">
            <v>22100</v>
          </cell>
          <cell r="M390">
            <v>0</v>
          </cell>
          <cell r="N390">
            <v>22100</v>
          </cell>
        </row>
        <row r="391">
          <cell r="I391">
            <v>2696</v>
          </cell>
          <cell r="M391">
            <v>0</v>
          </cell>
          <cell r="N391">
            <v>2696</v>
          </cell>
        </row>
        <row r="392">
          <cell r="I392">
            <v>314</v>
          </cell>
          <cell r="M392">
            <v>0</v>
          </cell>
          <cell r="N392">
            <v>314</v>
          </cell>
        </row>
        <row r="393">
          <cell r="I393">
            <v>18900</v>
          </cell>
          <cell r="M393">
            <v>0</v>
          </cell>
          <cell r="N393">
            <v>18900</v>
          </cell>
        </row>
        <row r="394">
          <cell r="I394">
            <v>190</v>
          </cell>
          <cell r="M394">
            <v>0</v>
          </cell>
          <cell r="N394">
            <v>190</v>
          </cell>
        </row>
        <row r="396">
          <cell r="I396">
            <v>7800</v>
          </cell>
          <cell r="M396">
            <v>0</v>
          </cell>
          <cell r="N396">
            <v>7800</v>
          </cell>
        </row>
        <row r="397">
          <cell r="I397">
            <v>7800</v>
          </cell>
          <cell r="M397">
            <v>0</v>
          </cell>
          <cell r="N397">
            <v>7800</v>
          </cell>
        </row>
        <row r="399">
          <cell r="I399">
            <v>351071</v>
          </cell>
          <cell r="M399">
            <v>0</v>
          </cell>
          <cell r="N399">
            <v>351071</v>
          </cell>
        </row>
        <row r="400">
          <cell r="I400">
            <v>194961</v>
          </cell>
          <cell r="M400">
            <v>0</v>
          </cell>
          <cell r="N400">
            <v>194961</v>
          </cell>
        </row>
        <row r="401">
          <cell r="I401">
            <v>9146</v>
          </cell>
          <cell r="M401">
            <v>0</v>
          </cell>
          <cell r="N401">
            <v>9146</v>
          </cell>
        </row>
        <row r="402">
          <cell r="I402">
            <v>128534</v>
          </cell>
          <cell r="M402">
            <v>0</v>
          </cell>
          <cell r="N402">
            <v>128534</v>
          </cell>
        </row>
        <row r="403">
          <cell r="I403">
            <v>9576</v>
          </cell>
          <cell r="M403">
            <v>0</v>
          </cell>
          <cell r="N403">
            <v>9576</v>
          </cell>
        </row>
        <row r="404">
          <cell r="I404">
            <v>22520</v>
          </cell>
          <cell r="M404">
            <v>0</v>
          </cell>
          <cell r="N404">
            <v>22520</v>
          </cell>
        </row>
        <row r="405">
          <cell r="I405">
            <v>3597</v>
          </cell>
          <cell r="M405">
            <v>0</v>
          </cell>
          <cell r="N405">
            <v>3597</v>
          </cell>
        </row>
        <row r="406">
          <cell r="I406">
            <v>1700</v>
          </cell>
          <cell r="M406">
            <v>0</v>
          </cell>
          <cell r="N406">
            <v>1700</v>
          </cell>
        </row>
        <row r="407">
          <cell r="I407">
            <v>1200</v>
          </cell>
          <cell r="M407">
            <v>0</v>
          </cell>
          <cell r="N407">
            <v>1200</v>
          </cell>
        </row>
        <row r="408">
          <cell r="I408">
            <v>6100</v>
          </cell>
          <cell r="M408">
            <v>0</v>
          </cell>
          <cell r="N408">
            <v>6100</v>
          </cell>
        </row>
        <row r="409">
          <cell r="I409">
            <v>500</v>
          </cell>
          <cell r="M409">
            <v>0</v>
          </cell>
          <cell r="N409">
            <v>500</v>
          </cell>
        </row>
        <row r="410">
          <cell r="I410">
            <v>200</v>
          </cell>
          <cell r="M410">
            <v>0</v>
          </cell>
          <cell r="N410">
            <v>200</v>
          </cell>
        </row>
        <row r="411">
          <cell r="I411">
            <v>3820</v>
          </cell>
          <cell r="M411">
            <v>0</v>
          </cell>
          <cell r="N411">
            <v>3820</v>
          </cell>
        </row>
        <row r="412">
          <cell r="I412">
            <v>350</v>
          </cell>
          <cell r="M412">
            <v>0</v>
          </cell>
          <cell r="N412">
            <v>350</v>
          </cell>
        </row>
        <row r="413">
          <cell r="I413">
            <v>520</v>
          </cell>
          <cell r="M413">
            <v>0</v>
          </cell>
          <cell r="N413">
            <v>520</v>
          </cell>
        </row>
        <row r="414">
          <cell r="I414">
            <v>6548</v>
          </cell>
          <cell r="M414">
            <v>0</v>
          </cell>
          <cell r="N414">
            <v>6548</v>
          </cell>
        </row>
        <row r="415">
          <cell r="I415">
            <v>200</v>
          </cell>
          <cell r="M415">
            <v>0</v>
          </cell>
          <cell r="N415">
            <v>200</v>
          </cell>
        </row>
        <row r="416">
          <cell r="I416">
            <v>450</v>
          </cell>
          <cell r="M416">
            <v>0</v>
          </cell>
          <cell r="N416">
            <v>450</v>
          </cell>
        </row>
        <row r="418">
          <cell r="I418">
            <v>78183</v>
          </cell>
          <cell r="M418">
            <v>0</v>
          </cell>
          <cell r="N418">
            <v>78183</v>
          </cell>
        </row>
        <row r="419">
          <cell r="I419">
            <v>75</v>
          </cell>
          <cell r="M419">
            <v>0</v>
          </cell>
          <cell r="N419">
            <v>75</v>
          </cell>
        </row>
        <row r="420">
          <cell r="I420">
            <v>28437</v>
          </cell>
          <cell r="M420">
            <v>0</v>
          </cell>
          <cell r="N420">
            <v>28437</v>
          </cell>
        </row>
        <row r="421">
          <cell r="I421">
            <v>2161</v>
          </cell>
          <cell r="M421">
            <v>0</v>
          </cell>
          <cell r="N421">
            <v>2161</v>
          </cell>
        </row>
        <row r="422">
          <cell r="I422">
            <v>4694</v>
          </cell>
          <cell r="M422">
            <v>0</v>
          </cell>
          <cell r="N422">
            <v>4694</v>
          </cell>
        </row>
        <row r="423">
          <cell r="I423">
            <v>750</v>
          </cell>
          <cell r="M423">
            <v>0</v>
          </cell>
          <cell r="N423">
            <v>750</v>
          </cell>
        </row>
        <row r="424">
          <cell r="I424">
            <v>7000</v>
          </cell>
          <cell r="M424">
            <v>0</v>
          </cell>
          <cell r="N424">
            <v>7000</v>
          </cell>
        </row>
        <row r="425">
          <cell r="I425">
            <v>6000</v>
          </cell>
          <cell r="M425">
            <v>0</v>
          </cell>
          <cell r="N425">
            <v>6000</v>
          </cell>
        </row>
        <row r="426">
          <cell r="I426">
            <v>13669</v>
          </cell>
          <cell r="M426">
            <v>0</v>
          </cell>
          <cell r="N426">
            <v>13669</v>
          </cell>
        </row>
        <row r="427">
          <cell r="I427">
            <v>200</v>
          </cell>
          <cell r="M427">
            <v>0</v>
          </cell>
          <cell r="N427">
            <v>200</v>
          </cell>
        </row>
        <row r="428">
          <cell r="I428">
            <v>8954</v>
          </cell>
          <cell r="M428">
            <v>0</v>
          </cell>
          <cell r="N428">
            <v>8954</v>
          </cell>
        </row>
        <row r="429">
          <cell r="I429">
            <v>1200</v>
          </cell>
          <cell r="M429">
            <v>0</v>
          </cell>
          <cell r="N429">
            <v>1200</v>
          </cell>
        </row>
        <row r="430">
          <cell r="I430">
            <v>3996</v>
          </cell>
          <cell r="M430">
            <v>0</v>
          </cell>
          <cell r="N430">
            <v>3996</v>
          </cell>
        </row>
        <row r="431">
          <cell r="I431">
            <v>1047</v>
          </cell>
          <cell r="M431">
            <v>0</v>
          </cell>
          <cell r="N431">
            <v>1047</v>
          </cell>
        </row>
        <row r="433">
          <cell r="I433">
            <v>1187</v>
          </cell>
          <cell r="M433">
            <v>0</v>
          </cell>
          <cell r="N433">
            <v>1187</v>
          </cell>
        </row>
        <row r="434">
          <cell r="I434">
            <v>1187</v>
          </cell>
          <cell r="M434">
            <v>0</v>
          </cell>
          <cell r="N434">
            <v>1187</v>
          </cell>
        </row>
        <row r="436">
          <cell r="I436">
            <v>76740</v>
          </cell>
          <cell r="M436">
            <v>0</v>
          </cell>
          <cell r="N436">
            <v>76740</v>
          </cell>
        </row>
        <row r="437">
          <cell r="I437">
            <v>35520</v>
          </cell>
          <cell r="M437">
            <v>0</v>
          </cell>
          <cell r="N437">
            <v>35520</v>
          </cell>
        </row>
        <row r="439">
          <cell r="I439">
            <v>0</v>
          </cell>
          <cell r="M439">
            <v>0</v>
          </cell>
          <cell r="N439">
            <v>0</v>
          </cell>
        </row>
        <row r="440">
          <cell r="I440">
            <v>1100</v>
          </cell>
          <cell r="M440">
            <v>0</v>
          </cell>
          <cell r="N440">
            <v>1100</v>
          </cell>
        </row>
        <row r="441">
          <cell r="I441">
            <v>200</v>
          </cell>
          <cell r="M441">
            <v>0</v>
          </cell>
          <cell r="N441">
            <v>200</v>
          </cell>
        </row>
        <row r="442">
          <cell r="I442">
            <v>40</v>
          </cell>
          <cell r="M442">
            <v>0</v>
          </cell>
          <cell r="N442">
            <v>40</v>
          </cell>
        </row>
        <row r="443">
          <cell r="I443">
            <v>8400</v>
          </cell>
          <cell r="M443">
            <v>0</v>
          </cell>
          <cell r="N443">
            <v>8400</v>
          </cell>
        </row>
        <row r="444">
          <cell r="I444">
            <v>9000</v>
          </cell>
          <cell r="M444">
            <v>0</v>
          </cell>
          <cell r="N444">
            <v>9000</v>
          </cell>
        </row>
        <row r="445">
          <cell r="I445">
            <v>4600</v>
          </cell>
          <cell r="M445">
            <v>0</v>
          </cell>
          <cell r="N445">
            <v>4600</v>
          </cell>
        </row>
        <row r="446">
          <cell r="I446">
            <v>5000</v>
          </cell>
          <cell r="M446">
            <v>0</v>
          </cell>
          <cell r="N446">
            <v>5000</v>
          </cell>
        </row>
        <row r="447">
          <cell r="I447">
            <v>11680</v>
          </cell>
          <cell r="M447">
            <v>0</v>
          </cell>
          <cell r="N447">
            <v>11680</v>
          </cell>
        </row>
        <row r="448">
          <cell r="I448">
            <v>1200</v>
          </cell>
          <cell r="M448">
            <v>0</v>
          </cell>
          <cell r="N448">
            <v>1200</v>
          </cell>
        </row>
        <row r="450">
          <cell r="I450">
            <v>365186</v>
          </cell>
          <cell r="M450">
            <v>383500</v>
          </cell>
          <cell r="N450">
            <v>748686</v>
          </cell>
        </row>
        <row r="451">
          <cell r="I451">
            <v>12566</v>
          </cell>
          <cell r="M451">
            <v>0</v>
          </cell>
          <cell r="N451">
            <v>12566</v>
          </cell>
        </row>
        <row r="453">
          <cell r="I453">
            <v>12566</v>
          </cell>
          <cell r="M453">
            <v>0</v>
          </cell>
          <cell r="N453">
            <v>12566</v>
          </cell>
        </row>
        <row r="455">
          <cell r="I455">
            <v>30000</v>
          </cell>
          <cell r="M455">
            <v>0</v>
          </cell>
          <cell r="N455">
            <v>30000</v>
          </cell>
        </row>
        <row r="456">
          <cell r="I456">
            <v>30000</v>
          </cell>
          <cell r="M456">
            <v>0</v>
          </cell>
          <cell r="N456">
            <v>30000</v>
          </cell>
        </row>
        <row r="458">
          <cell r="I458">
            <v>30000</v>
          </cell>
          <cell r="M458">
            <v>0</v>
          </cell>
          <cell r="N458">
            <v>30000</v>
          </cell>
        </row>
        <row r="459">
          <cell r="I459">
            <v>30000</v>
          </cell>
          <cell r="M459">
            <v>0</v>
          </cell>
          <cell r="N459">
            <v>30000</v>
          </cell>
        </row>
        <row r="461">
          <cell r="I461">
            <v>5880</v>
          </cell>
          <cell r="M461">
            <v>0</v>
          </cell>
          <cell r="N461">
            <v>5880</v>
          </cell>
        </row>
        <row r="462">
          <cell r="I462">
            <v>5880</v>
          </cell>
          <cell r="M462">
            <v>0</v>
          </cell>
          <cell r="N462">
            <v>5880</v>
          </cell>
        </row>
        <row r="464">
          <cell r="I464">
            <v>225620</v>
          </cell>
          <cell r="M464">
            <v>35000</v>
          </cell>
          <cell r="N464">
            <v>260620</v>
          </cell>
        </row>
        <row r="465">
          <cell r="I465">
            <v>165000</v>
          </cell>
          <cell r="M465">
            <v>0</v>
          </cell>
          <cell r="N465">
            <v>165000</v>
          </cell>
        </row>
        <row r="466">
          <cell r="I466">
            <v>0</v>
          </cell>
          <cell r="M466">
            <v>0</v>
          </cell>
          <cell r="N466">
            <v>0</v>
          </cell>
        </row>
        <row r="467">
          <cell r="I467">
            <v>60620</v>
          </cell>
          <cell r="M467">
            <v>0</v>
          </cell>
          <cell r="N467">
            <v>60620</v>
          </cell>
        </row>
        <row r="468">
          <cell r="I468">
            <v>0</v>
          </cell>
          <cell r="M468">
            <v>35000</v>
          </cell>
          <cell r="N468">
            <v>35000</v>
          </cell>
        </row>
        <row r="470">
          <cell r="I470">
            <v>0</v>
          </cell>
          <cell r="M470">
            <v>348500</v>
          </cell>
          <cell r="N470">
            <v>348500</v>
          </cell>
        </row>
        <row r="472">
          <cell r="I472">
            <v>0</v>
          </cell>
          <cell r="M472">
            <v>348500</v>
          </cell>
          <cell r="N472">
            <v>348500</v>
          </cell>
        </row>
        <row r="474">
          <cell r="I474">
            <v>61120</v>
          </cell>
          <cell r="M474">
            <v>0</v>
          </cell>
          <cell r="N474">
            <v>61120</v>
          </cell>
        </row>
        <row r="475">
          <cell r="I475">
            <v>940</v>
          </cell>
          <cell r="M475">
            <v>0</v>
          </cell>
          <cell r="N475">
            <v>940</v>
          </cell>
        </row>
        <row r="476">
          <cell r="I476">
            <v>6180</v>
          </cell>
          <cell r="M476">
            <v>0</v>
          </cell>
          <cell r="N476">
            <v>6180</v>
          </cell>
        </row>
        <row r="477">
          <cell r="I477">
            <v>4200</v>
          </cell>
          <cell r="M477">
            <v>0</v>
          </cell>
          <cell r="N477">
            <v>4200</v>
          </cell>
        </row>
        <row r="478">
          <cell r="I478">
            <v>45000</v>
          </cell>
          <cell r="M478">
            <v>0</v>
          </cell>
          <cell r="N478">
            <v>45000</v>
          </cell>
        </row>
        <row r="479">
          <cell r="I479">
            <v>3500</v>
          </cell>
          <cell r="M479">
            <v>0</v>
          </cell>
          <cell r="N479">
            <v>3500</v>
          </cell>
        </row>
        <row r="480">
          <cell r="I480">
            <v>1300</v>
          </cell>
          <cell r="M480">
            <v>0</v>
          </cell>
          <cell r="N480">
            <v>1300</v>
          </cell>
        </row>
        <row r="482">
          <cell r="I482">
            <v>452666</v>
          </cell>
          <cell r="M482">
            <v>461358.19</v>
          </cell>
          <cell r="N482">
            <v>914024.19</v>
          </cell>
        </row>
        <row r="483">
          <cell r="I483">
            <v>335050</v>
          </cell>
          <cell r="M483">
            <v>461358.19</v>
          </cell>
          <cell r="N483">
            <v>796408.19</v>
          </cell>
        </row>
        <row r="484">
          <cell r="I484">
            <v>320000</v>
          </cell>
          <cell r="M484">
            <v>0</v>
          </cell>
          <cell r="N484">
            <v>320000</v>
          </cell>
        </row>
        <row r="485">
          <cell r="I485">
            <v>4300</v>
          </cell>
          <cell r="M485">
            <v>0</v>
          </cell>
          <cell r="N485">
            <v>4300</v>
          </cell>
        </row>
        <row r="486">
          <cell r="I486">
            <v>790</v>
          </cell>
          <cell r="M486">
            <v>0</v>
          </cell>
          <cell r="N486">
            <v>790</v>
          </cell>
        </row>
        <row r="487">
          <cell r="I487">
            <v>140</v>
          </cell>
          <cell r="M487">
            <v>0</v>
          </cell>
          <cell r="N487">
            <v>140</v>
          </cell>
        </row>
        <row r="488">
          <cell r="I488">
            <v>1000</v>
          </cell>
          <cell r="M488">
            <v>0</v>
          </cell>
          <cell r="N488">
            <v>1000</v>
          </cell>
        </row>
        <row r="489">
          <cell r="I489">
            <v>2000</v>
          </cell>
          <cell r="M489">
            <v>0</v>
          </cell>
          <cell r="N489">
            <v>2000</v>
          </cell>
        </row>
        <row r="490">
          <cell r="I490">
            <v>3320</v>
          </cell>
          <cell r="M490">
            <v>0</v>
          </cell>
          <cell r="N490">
            <v>3320</v>
          </cell>
        </row>
        <row r="491">
          <cell r="I491">
            <v>2000</v>
          </cell>
          <cell r="M491">
            <v>0</v>
          </cell>
          <cell r="N491">
            <v>2000</v>
          </cell>
        </row>
        <row r="492">
          <cell r="I492">
            <v>1000</v>
          </cell>
          <cell r="M492">
            <v>0</v>
          </cell>
          <cell r="N492">
            <v>1000</v>
          </cell>
        </row>
        <row r="493">
          <cell r="I493">
            <v>500</v>
          </cell>
          <cell r="M493">
            <v>0</v>
          </cell>
          <cell r="N493">
            <v>500</v>
          </cell>
        </row>
        <row r="494">
          <cell r="I494">
            <v>0</v>
          </cell>
          <cell r="M494">
            <v>11620</v>
          </cell>
          <cell r="N494">
            <v>11620</v>
          </cell>
        </row>
        <row r="495">
          <cell r="I495">
            <v>0</v>
          </cell>
          <cell r="M495">
            <v>276477.5</v>
          </cell>
          <cell r="N495">
            <v>276477.5</v>
          </cell>
        </row>
        <row r="496">
          <cell r="I496">
            <v>0</v>
          </cell>
          <cell r="M496">
            <v>173260.69</v>
          </cell>
          <cell r="N496">
            <v>173260.69</v>
          </cell>
        </row>
        <row r="498">
          <cell r="I498">
            <v>117616</v>
          </cell>
          <cell r="M498">
            <v>0</v>
          </cell>
          <cell r="N498">
            <v>117616</v>
          </cell>
        </row>
        <row r="499">
          <cell r="I499">
            <v>117616</v>
          </cell>
          <cell r="M499">
            <v>0</v>
          </cell>
          <cell r="N499">
            <v>117616</v>
          </cell>
        </row>
        <row r="501">
          <cell r="I501">
            <v>235562</v>
          </cell>
          <cell r="M501">
            <v>0</v>
          </cell>
          <cell r="N501">
            <v>235562</v>
          </cell>
        </row>
        <row r="502">
          <cell r="I502">
            <v>235562</v>
          </cell>
          <cell r="M502">
            <v>0</v>
          </cell>
          <cell r="N502">
            <v>235562</v>
          </cell>
        </row>
        <row r="503">
          <cell r="I503">
            <v>115000</v>
          </cell>
          <cell r="M503">
            <v>0</v>
          </cell>
          <cell r="N503">
            <v>115000</v>
          </cell>
        </row>
        <row r="505">
          <cell r="I505">
            <v>0</v>
          </cell>
          <cell r="M505">
            <v>0</v>
          </cell>
          <cell r="N505">
            <v>0</v>
          </cell>
        </row>
        <row r="506">
          <cell r="I506">
            <v>15312</v>
          </cell>
          <cell r="M506">
            <v>0</v>
          </cell>
          <cell r="N506">
            <v>15312</v>
          </cell>
        </row>
        <row r="507">
          <cell r="I507">
            <v>2350</v>
          </cell>
          <cell r="M507">
            <v>0</v>
          </cell>
          <cell r="N507">
            <v>2350</v>
          </cell>
        </row>
        <row r="508">
          <cell r="I508">
            <v>400</v>
          </cell>
          <cell r="M508">
            <v>0</v>
          </cell>
          <cell r="N508">
            <v>400</v>
          </cell>
        </row>
        <row r="509">
          <cell r="I509">
            <v>20500</v>
          </cell>
          <cell r="M509">
            <v>0</v>
          </cell>
          <cell r="N509">
            <v>20500</v>
          </cell>
        </row>
        <row r="510">
          <cell r="I510">
            <v>42000</v>
          </cell>
          <cell r="M510">
            <v>0</v>
          </cell>
          <cell r="N510">
            <v>42000</v>
          </cell>
        </row>
        <row r="511">
          <cell r="I511">
            <v>40000</v>
          </cell>
          <cell r="M511">
            <v>0</v>
          </cell>
          <cell r="N511">
            <v>40000</v>
          </cell>
        </row>
        <row r="513">
          <cell r="I513">
            <v>11968069.44</v>
          </cell>
          <cell r="M513">
            <v>6018487.370000001</v>
          </cell>
          <cell r="N513">
            <v>17986556.810000002</v>
          </cell>
        </row>
        <row r="514">
          <cell r="I514">
            <v>8091668.389999999</v>
          </cell>
          <cell r="N514">
            <v>8091668.389999999</v>
          </cell>
        </row>
        <row r="515">
          <cell r="I515">
            <v>5460313.999999999</v>
          </cell>
          <cell r="N515">
            <v>5460313.999999999</v>
          </cell>
        </row>
        <row r="516">
          <cell r="I516">
            <v>2631354.39</v>
          </cell>
          <cell r="N516">
            <v>2631354.39</v>
          </cell>
        </row>
        <row r="517">
          <cell r="I517">
            <v>2598639.39</v>
          </cell>
          <cell r="N517">
            <v>2598639.39</v>
          </cell>
        </row>
        <row r="518">
          <cell r="I518">
            <v>1585788.05</v>
          </cell>
          <cell r="N518">
            <v>1585788.05</v>
          </cell>
        </row>
        <row r="519">
          <cell r="I519">
            <v>2270613</v>
          </cell>
          <cell r="N519">
            <v>2270613</v>
          </cell>
        </row>
        <row r="520">
          <cell r="M520">
            <v>4526367.37</v>
          </cell>
          <cell r="N520">
            <v>4526367.37</v>
          </cell>
        </row>
        <row r="521">
          <cell r="I521">
            <v>20000</v>
          </cell>
          <cell r="N521">
            <v>20000</v>
          </cell>
        </row>
        <row r="522">
          <cell r="I522">
            <v>76089</v>
          </cell>
          <cell r="N522">
            <v>76089</v>
          </cell>
        </row>
        <row r="523">
          <cell r="I523">
            <v>5000</v>
          </cell>
          <cell r="N523">
            <v>5000</v>
          </cell>
        </row>
        <row r="524">
          <cell r="I524">
            <v>1710030</v>
          </cell>
          <cell r="N524">
            <v>1710030</v>
          </cell>
        </row>
        <row r="525">
          <cell r="I525">
            <v>110998</v>
          </cell>
          <cell r="N525">
            <v>110998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5"/>
  <sheetViews>
    <sheetView tabSelected="1" workbookViewId="0" topLeftCell="A1">
      <selection activeCell="D538" sqref="D538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1" customWidth="1"/>
    <col min="10" max="10" width="13.28125" style="1" customWidth="1"/>
    <col min="11" max="11" width="13.421875" style="1" customWidth="1"/>
    <col min="12" max="12" width="13.00390625" style="1" customWidth="1"/>
    <col min="13" max="14" width="13.28125" style="1" customWidth="1"/>
    <col min="15" max="16384" width="9.140625" style="1" customWidth="1"/>
  </cols>
  <sheetData>
    <row r="1" ht="12.75">
      <c r="K1" s="1" t="s">
        <v>0</v>
      </c>
    </row>
    <row r="2" ht="12.75">
      <c r="K2" s="1" t="s">
        <v>1</v>
      </c>
    </row>
    <row r="3" ht="12.75">
      <c r="K3" s="1" t="s">
        <v>2</v>
      </c>
    </row>
    <row r="4" ht="15.75">
      <c r="E4" s="4" t="s">
        <v>3</v>
      </c>
    </row>
    <row r="5" ht="12.75">
      <c r="D5" s="5"/>
    </row>
    <row r="6" spans="4:14" ht="13.5" thickBot="1">
      <c r="D6" s="5"/>
      <c r="E6" s="6"/>
      <c r="N6" s="6" t="s">
        <v>4</v>
      </c>
    </row>
    <row r="7" spans="1:14" ht="18" customHeight="1" thickBot="1">
      <c r="A7" s="240" t="s">
        <v>5</v>
      </c>
      <c r="B7" s="240" t="s">
        <v>6</v>
      </c>
      <c r="C7" s="240" t="s">
        <v>7</v>
      </c>
      <c r="D7" s="260" t="s">
        <v>8</v>
      </c>
      <c r="E7" s="257" t="s">
        <v>9</v>
      </c>
      <c r="F7" s="258"/>
      <c r="G7" s="258"/>
      <c r="H7" s="258"/>
      <c r="I7" s="258"/>
      <c r="J7" s="258"/>
      <c r="K7" s="258"/>
      <c r="L7" s="258"/>
      <c r="M7" s="258"/>
      <c r="N7" s="259"/>
    </row>
    <row r="8" spans="1:14" ht="13.5" customHeight="1" thickBot="1">
      <c r="A8" s="263"/>
      <c r="B8" s="263"/>
      <c r="C8" s="263"/>
      <c r="D8" s="261"/>
      <c r="E8" s="253" t="s">
        <v>10</v>
      </c>
      <c r="F8" s="254" t="s">
        <v>11</v>
      </c>
      <c r="G8" s="255"/>
      <c r="H8" s="255"/>
      <c r="I8" s="255"/>
      <c r="J8" s="255"/>
      <c r="K8" s="255"/>
      <c r="L8" s="255"/>
      <c r="M8" s="256"/>
      <c r="N8" s="253" t="s">
        <v>12</v>
      </c>
    </row>
    <row r="9" spans="1:20" ht="51.75" thickBot="1">
      <c r="A9" s="264"/>
      <c r="B9" s="264"/>
      <c r="C9" s="264"/>
      <c r="D9" s="262"/>
      <c r="E9" s="241"/>
      <c r="F9" s="7" t="s">
        <v>13</v>
      </c>
      <c r="G9" s="7" t="s">
        <v>14</v>
      </c>
      <c r="H9" s="7" t="s">
        <v>15</v>
      </c>
      <c r="I9" s="8" t="s">
        <v>16</v>
      </c>
      <c r="J9" s="9" t="s">
        <v>17</v>
      </c>
      <c r="K9" s="7" t="s">
        <v>18</v>
      </c>
      <c r="L9" s="7" t="s">
        <v>19</v>
      </c>
      <c r="M9" s="8" t="s">
        <v>20</v>
      </c>
      <c r="N9" s="241"/>
      <c r="T9" s="7"/>
    </row>
    <row r="10" spans="1:14" ht="10.5" customHeight="1">
      <c r="A10" s="10">
        <v>1</v>
      </c>
      <c r="B10" s="10">
        <v>2</v>
      </c>
      <c r="C10" s="10">
        <v>3</v>
      </c>
      <c r="D10" s="10">
        <v>4</v>
      </c>
      <c r="E10" s="11">
        <v>5</v>
      </c>
      <c r="F10" s="11">
        <v>6</v>
      </c>
      <c r="G10" s="11">
        <v>7</v>
      </c>
      <c r="H10" s="11">
        <v>8</v>
      </c>
      <c r="I10" s="12">
        <v>9</v>
      </c>
      <c r="J10" s="13">
        <v>10</v>
      </c>
      <c r="K10" s="11">
        <v>11</v>
      </c>
      <c r="L10" s="11">
        <v>12</v>
      </c>
      <c r="M10" s="12">
        <v>13</v>
      </c>
      <c r="N10" s="13">
        <v>14</v>
      </c>
    </row>
    <row r="11" spans="1:14" s="251" customFormat="1" ht="16.5" thickBot="1">
      <c r="A11" s="14" t="s">
        <v>21</v>
      </c>
      <c r="B11" s="15"/>
      <c r="C11" s="14"/>
      <c r="D11" s="16" t="s">
        <v>22</v>
      </c>
      <c r="E11" s="17">
        <f>'[1]11.01.2010'!N11</f>
        <v>2739466</v>
      </c>
      <c r="F11" s="18">
        <f>'[1]11.01.2010'!I11</f>
        <v>28215</v>
      </c>
      <c r="G11" s="19"/>
      <c r="H11" s="20"/>
      <c r="I11" s="21">
        <f>F11+G11-H11</f>
        <v>28215</v>
      </c>
      <c r="J11" s="17">
        <f>'[1]11.01.2010'!M11</f>
        <v>2711251</v>
      </c>
      <c r="K11" s="19">
        <f>K12+K20+K15</f>
        <v>0</v>
      </c>
      <c r="L11" s="17">
        <f>L12+L20+L15</f>
        <v>50000</v>
      </c>
      <c r="M11" s="17">
        <f>J11+K11-L11</f>
        <v>2661251</v>
      </c>
      <c r="N11" s="242">
        <f>I11+M11</f>
        <v>2689466</v>
      </c>
    </row>
    <row r="12" spans="1:14" s="252" customFormat="1" ht="14.25" thickBot="1" thickTop="1">
      <c r="A12" s="24"/>
      <c r="B12" s="25" t="s">
        <v>23</v>
      </c>
      <c r="C12" s="26"/>
      <c r="D12" s="27" t="s">
        <v>24</v>
      </c>
      <c r="E12" s="28">
        <f>'[1]11.01.2010'!N12</f>
        <v>20000</v>
      </c>
      <c r="F12" s="28">
        <f>'[1]11.01.2010'!I12</f>
        <v>20000</v>
      </c>
      <c r="G12" s="29"/>
      <c r="H12" s="30"/>
      <c r="I12" s="31">
        <f aca="true" t="shared" si="0" ref="I12:I75">F12+G12-H12</f>
        <v>20000</v>
      </c>
      <c r="J12" s="28">
        <f>'[1]11.01.2010'!M12</f>
        <v>0</v>
      </c>
      <c r="K12" s="32">
        <f>SUM(K13)</f>
        <v>0</v>
      </c>
      <c r="L12" s="28">
        <f>SUM(L13)</f>
        <v>0</v>
      </c>
      <c r="M12" s="33">
        <f aca="true" t="shared" si="1" ref="M12:M75">J12+K12-L12</f>
        <v>0</v>
      </c>
      <c r="N12" s="243">
        <f aca="true" t="shared" si="2" ref="N12:N75">I12+M12</f>
        <v>20000</v>
      </c>
    </row>
    <row r="13" spans="1:14" s="252" customFormat="1" ht="12.75">
      <c r="A13" s="34"/>
      <c r="B13" s="35"/>
      <c r="C13" s="34">
        <v>4300</v>
      </c>
      <c r="D13" s="36" t="s">
        <v>25</v>
      </c>
      <c r="E13" s="37">
        <f>'[1]11.01.2010'!N13</f>
        <v>20000</v>
      </c>
      <c r="F13" s="37">
        <f>'[1]11.01.2010'!I13</f>
        <v>20000</v>
      </c>
      <c r="G13" s="38"/>
      <c r="H13" s="39"/>
      <c r="I13" s="40">
        <f t="shared" si="0"/>
        <v>20000</v>
      </c>
      <c r="J13" s="37">
        <f>'[1]11.01.2010'!M13</f>
        <v>0</v>
      </c>
      <c r="K13" s="41"/>
      <c r="L13" s="37"/>
      <c r="M13" s="42">
        <f t="shared" si="1"/>
        <v>0</v>
      </c>
      <c r="N13" s="244">
        <f t="shared" si="2"/>
        <v>20000</v>
      </c>
    </row>
    <row r="14" spans="1:14" s="252" customFormat="1" ht="12.75" customHeight="1">
      <c r="A14" s="44"/>
      <c r="B14" s="45"/>
      <c r="C14" s="44"/>
      <c r="D14" s="46"/>
      <c r="E14" s="47"/>
      <c r="F14" s="47"/>
      <c r="G14" s="48"/>
      <c r="H14" s="49"/>
      <c r="I14" s="50"/>
      <c r="J14" s="47"/>
      <c r="K14" s="51"/>
      <c r="L14" s="47"/>
      <c r="M14" s="52"/>
      <c r="N14" s="245"/>
    </row>
    <row r="15" spans="1:14" s="252" customFormat="1" ht="13.5" thickBot="1">
      <c r="A15" s="54"/>
      <c r="B15" s="55" t="s">
        <v>26</v>
      </c>
      <c r="C15" s="54"/>
      <c r="D15" s="56" t="s">
        <v>27</v>
      </c>
      <c r="E15" s="57">
        <f>'[1]11.01.2010'!N15</f>
        <v>2711251</v>
      </c>
      <c r="F15" s="57">
        <f>'[1]11.01.2010'!I15</f>
        <v>0</v>
      </c>
      <c r="G15" s="58"/>
      <c r="H15" s="59"/>
      <c r="I15" s="60">
        <f t="shared" si="0"/>
        <v>0</v>
      </c>
      <c r="J15" s="57">
        <f>'[1]11.01.2010'!M15</f>
        <v>2711251</v>
      </c>
      <c r="K15" s="61">
        <f>SUM(K16:K18)</f>
        <v>0</v>
      </c>
      <c r="L15" s="57">
        <f>SUM(L16:L18)</f>
        <v>50000</v>
      </c>
      <c r="M15" s="62">
        <f t="shared" si="1"/>
        <v>2661251</v>
      </c>
      <c r="N15" s="246">
        <f t="shared" si="2"/>
        <v>2661251</v>
      </c>
    </row>
    <row r="16" spans="1:14" s="252" customFormat="1" ht="12.75">
      <c r="A16" s="64"/>
      <c r="B16" s="65"/>
      <c r="C16" s="66">
        <v>6058</v>
      </c>
      <c r="D16" s="46" t="s">
        <v>28</v>
      </c>
      <c r="E16" s="37">
        <f>'[1]11.01.2010'!N16</f>
        <v>1090676</v>
      </c>
      <c r="F16" s="37">
        <f>'[1]11.01.2010'!I16</f>
        <v>0</v>
      </c>
      <c r="G16" s="67"/>
      <c r="H16" s="68"/>
      <c r="I16" s="40">
        <f t="shared" si="0"/>
        <v>0</v>
      </c>
      <c r="J16" s="37">
        <f>'[1]11.01.2010'!M16</f>
        <v>1090676</v>
      </c>
      <c r="K16" s="41"/>
      <c r="L16" s="37"/>
      <c r="M16" s="42">
        <f t="shared" si="1"/>
        <v>1090676</v>
      </c>
      <c r="N16" s="244">
        <f t="shared" si="2"/>
        <v>1090676</v>
      </c>
    </row>
    <row r="17" spans="1:14" s="252" customFormat="1" ht="12.75">
      <c r="A17" s="69"/>
      <c r="B17" s="69"/>
      <c r="C17" s="66">
        <v>6059</v>
      </c>
      <c r="D17" s="46" t="s">
        <v>28</v>
      </c>
      <c r="E17" s="47">
        <f>'[1]11.01.2010'!N17</f>
        <v>1570575</v>
      </c>
      <c r="F17" s="47">
        <f>'[1]11.01.2010'!I17</f>
        <v>0</v>
      </c>
      <c r="G17" s="70"/>
      <c r="H17" s="71"/>
      <c r="I17" s="50">
        <f t="shared" si="0"/>
        <v>0</v>
      </c>
      <c r="J17" s="47">
        <f>'[1]11.01.2010'!M17</f>
        <v>1570575</v>
      </c>
      <c r="K17" s="51"/>
      <c r="L17" s="47"/>
      <c r="M17" s="52">
        <f t="shared" si="1"/>
        <v>1570575</v>
      </c>
      <c r="N17" s="245">
        <f t="shared" si="2"/>
        <v>1570575</v>
      </c>
    </row>
    <row r="18" spans="1:14" s="252" customFormat="1" ht="12.75">
      <c r="A18" s="44"/>
      <c r="B18" s="44"/>
      <c r="C18" s="44">
        <v>6050</v>
      </c>
      <c r="D18" s="46" t="s">
        <v>28</v>
      </c>
      <c r="E18" s="47">
        <f>'[1]11.01.2010'!N18</f>
        <v>50000</v>
      </c>
      <c r="F18" s="47">
        <f>'[1]11.01.2010'!I18</f>
        <v>0</v>
      </c>
      <c r="G18" s="72"/>
      <c r="H18" s="73"/>
      <c r="I18" s="50">
        <f t="shared" si="0"/>
        <v>0</v>
      </c>
      <c r="J18" s="47">
        <f>'[1]11.01.2010'!M18</f>
        <v>50000</v>
      </c>
      <c r="K18" s="51"/>
      <c r="L18" s="47">
        <v>50000</v>
      </c>
      <c r="M18" s="52">
        <f t="shared" si="1"/>
        <v>0</v>
      </c>
      <c r="N18" s="245">
        <f t="shared" si="2"/>
        <v>0</v>
      </c>
    </row>
    <row r="19" spans="1:14" s="252" customFormat="1" ht="10.5" customHeight="1">
      <c r="A19" s="66"/>
      <c r="B19" s="74"/>
      <c r="C19" s="66"/>
      <c r="D19" s="75"/>
      <c r="E19" s="47"/>
      <c r="F19" s="47"/>
      <c r="G19" s="76"/>
      <c r="H19" s="77"/>
      <c r="I19" s="50"/>
      <c r="J19" s="47"/>
      <c r="K19" s="51"/>
      <c r="L19" s="47"/>
      <c r="M19" s="52"/>
      <c r="N19" s="245"/>
    </row>
    <row r="20" spans="1:14" s="252" customFormat="1" ht="13.5" thickBot="1">
      <c r="A20" s="78"/>
      <c r="B20" s="55" t="s">
        <v>29</v>
      </c>
      <c r="C20" s="54"/>
      <c r="D20" s="56" t="s">
        <v>30</v>
      </c>
      <c r="E20" s="57">
        <f>'[1]11.01.2010'!N20</f>
        <v>8215</v>
      </c>
      <c r="F20" s="57">
        <f>'[1]11.01.2010'!I20</f>
        <v>8215</v>
      </c>
      <c r="G20" s="58"/>
      <c r="H20" s="59"/>
      <c r="I20" s="60">
        <f t="shared" si="0"/>
        <v>8215</v>
      </c>
      <c r="J20" s="57">
        <f>'[1]11.01.2010'!M20</f>
        <v>0</v>
      </c>
      <c r="K20" s="61">
        <f>SUM(K21:K21)</f>
        <v>0</v>
      </c>
      <c r="L20" s="57">
        <f>SUM(L21:L21)</f>
        <v>0</v>
      </c>
      <c r="M20" s="62">
        <f t="shared" si="1"/>
        <v>0</v>
      </c>
      <c r="N20" s="246">
        <f t="shared" si="2"/>
        <v>8215</v>
      </c>
    </row>
    <row r="21" spans="1:14" s="252" customFormat="1" ht="12.75">
      <c r="A21" s="34"/>
      <c r="B21" s="35"/>
      <c r="C21" s="34">
        <v>2850</v>
      </c>
      <c r="D21" s="36" t="s">
        <v>31</v>
      </c>
      <c r="E21" s="37">
        <f>'[1]11.01.2010'!N21</f>
        <v>8215</v>
      </c>
      <c r="F21" s="37">
        <f>'[1]11.01.2010'!I21</f>
        <v>8215</v>
      </c>
      <c r="G21" s="38"/>
      <c r="H21" s="39"/>
      <c r="I21" s="40">
        <f t="shared" si="0"/>
        <v>8215</v>
      </c>
      <c r="J21" s="37">
        <f>'[1]11.01.2010'!M21</f>
        <v>0</v>
      </c>
      <c r="K21" s="41"/>
      <c r="L21" s="37"/>
      <c r="M21" s="42">
        <f t="shared" si="1"/>
        <v>0</v>
      </c>
      <c r="N21" s="244">
        <f t="shared" si="2"/>
        <v>8215</v>
      </c>
    </row>
    <row r="22" spans="1:14" s="252" customFormat="1" ht="11.25" customHeight="1">
      <c r="A22" s="34"/>
      <c r="B22" s="35"/>
      <c r="C22" s="34"/>
      <c r="D22" s="36"/>
      <c r="E22" s="47"/>
      <c r="F22" s="47"/>
      <c r="G22" s="38"/>
      <c r="H22" s="39"/>
      <c r="I22" s="50"/>
      <c r="J22" s="47"/>
      <c r="K22" s="51"/>
      <c r="L22" s="47"/>
      <c r="M22" s="52"/>
      <c r="N22" s="245"/>
    </row>
    <row r="23" spans="1:14" s="251" customFormat="1" ht="15" thickBot="1">
      <c r="A23" s="79" t="s">
        <v>32</v>
      </c>
      <c r="B23" s="80"/>
      <c r="C23" s="79"/>
      <c r="D23" s="81" t="s">
        <v>33</v>
      </c>
      <c r="E23" s="17">
        <f>'[1]11.01.2010'!N23</f>
        <v>3000</v>
      </c>
      <c r="F23" s="18">
        <f>'[1]11.01.2010'!I23</f>
        <v>3000</v>
      </c>
      <c r="G23" s="19"/>
      <c r="H23" s="20"/>
      <c r="I23" s="21">
        <f t="shared" si="0"/>
        <v>3000</v>
      </c>
      <c r="J23" s="17">
        <f>'[1]11.01.2010'!M23</f>
        <v>0</v>
      </c>
      <c r="K23" s="19">
        <f>K24</f>
        <v>0</v>
      </c>
      <c r="L23" s="17">
        <f>L24</f>
        <v>0</v>
      </c>
      <c r="M23" s="17">
        <f t="shared" si="1"/>
        <v>0</v>
      </c>
      <c r="N23" s="242">
        <f t="shared" si="2"/>
        <v>3000</v>
      </c>
    </row>
    <row r="24" spans="1:14" s="252" customFormat="1" ht="14.25" thickBot="1" thickTop="1">
      <c r="A24" s="24"/>
      <c r="B24" s="82" t="s">
        <v>34</v>
      </c>
      <c r="C24" s="83"/>
      <c r="D24" s="84" t="s">
        <v>35</v>
      </c>
      <c r="E24" s="28">
        <f>'[1]11.01.2010'!N24</f>
        <v>3000</v>
      </c>
      <c r="F24" s="28">
        <f>'[1]11.01.2010'!I24</f>
        <v>3000</v>
      </c>
      <c r="G24" s="85"/>
      <c r="H24" s="86"/>
      <c r="I24" s="31">
        <f t="shared" si="0"/>
        <v>3000</v>
      </c>
      <c r="J24" s="87">
        <f>'[1]11.01.2010'!M24</f>
        <v>0</v>
      </c>
      <c r="K24" s="32">
        <f>SUM(K25:K26)</f>
        <v>0</v>
      </c>
      <c r="L24" s="28">
        <f>SUM(L25:L26)</f>
        <v>0</v>
      </c>
      <c r="M24" s="33">
        <f t="shared" si="1"/>
        <v>0</v>
      </c>
      <c r="N24" s="247">
        <f t="shared" si="2"/>
        <v>3000</v>
      </c>
    </row>
    <row r="25" spans="1:14" s="252" customFormat="1" ht="12.75">
      <c r="A25" s="34"/>
      <c r="B25" s="89"/>
      <c r="C25" s="44">
        <v>4210</v>
      </c>
      <c r="D25" s="46" t="s">
        <v>36</v>
      </c>
      <c r="E25" s="37">
        <f>'[1]11.01.2010'!N25</f>
        <v>2500</v>
      </c>
      <c r="F25" s="37">
        <f>'[1]11.01.2010'!I25</f>
        <v>2500</v>
      </c>
      <c r="G25" s="72"/>
      <c r="H25" s="73"/>
      <c r="I25" s="40">
        <f t="shared" si="0"/>
        <v>2500</v>
      </c>
      <c r="J25" s="37">
        <f>'[1]11.01.2010'!M25</f>
        <v>0</v>
      </c>
      <c r="K25" s="41"/>
      <c r="L25" s="37"/>
      <c r="M25" s="42">
        <f t="shared" si="1"/>
        <v>0</v>
      </c>
      <c r="N25" s="244">
        <f t="shared" si="2"/>
        <v>2500</v>
      </c>
    </row>
    <row r="26" spans="1:14" s="252" customFormat="1" ht="12.75">
      <c r="A26" s="44"/>
      <c r="B26" s="45"/>
      <c r="C26" s="44">
        <v>4300</v>
      </c>
      <c r="D26" s="46" t="s">
        <v>37</v>
      </c>
      <c r="E26" s="47">
        <f>'[1]11.01.2010'!N26</f>
        <v>500</v>
      </c>
      <c r="F26" s="47">
        <f>'[1]11.01.2010'!I26</f>
        <v>500</v>
      </c>
      <c r="G26" s="48"/>
      <c r="H26" s="49"/>
      <c r="I26" s="50">
        <f t="shared" si="0"/>
        <v>500</v>
      </c>
      <c r="J26" s="47">
        <f>'[1]11.01.2010'!M26</f>
        <v>0</v>
      </c>
      <c r="K26" s="51"/>
      <c r="L26" s="47"/>
      <c r="M26" s="52">
        <f t="shared" si="1"/>
        <v>0</v>
      </c>
      <c r="N26" s="245">
        <f t="shared" si="2"/>
        <v>500</v>
      </c>
    </row>
    <row r="27" spans="1:14" s="252" customFormat="1" ht="12.75">
      <c r="A27" s="44"/>
      <c r="B27" s="45"/>
      <c r="C27" s="44"/>
      <c r="D27" s="46"/>
      <c r="E27" s="47"/>
      <c r="F27" s="47"/>
      <c r="G27" s="48"/>
      <c r="H27" s="49"/>
      <c r="I27" s="50"/>
      <c r="J27" s="47"/>
      <c r="K27" s="51"/>
      <c r="L27" s="47"/>
      <c r="M27" s="52"/>
      <c r="N27" s="245"/>
    </row>
    <row r="28" spans="1:14" s="251" customFormat="1" ht="15" thickBot="1">
      <c r="A28" s="79">
        <v>600</v>
      </c>
      <c r="B28" s="80"/>
      <c r="C28" s="79"/>
      <c r="D28" s="81" t="s">
        <v>38</v>
      </c>
      <c r="E28" s="17">
        <f>'[1]11.01.2010'!N28</f>
        <v>1238500</v>
      </c>
      <c r="F28" s="18">
        <f>'[1]11.01.2010'!I28</f>
        <v>218500</v>
      </c>
      <c r="G28" s="19">
        <f>G29+G34+G42</f>
        <v>17500</v>
      </c>
      <c r="H28" s="20">
        <f>H29+H34+H42</f>
        <v>0</v>
      </c>
      <c r="I28" s="21">
        <f t="shared" si="0"/>
        <v>236000</v>
      </c>
      <c r="J28" s="17">
        <f>'[1]11.01.2010'!M28</f>
        <v>1020000</v>
      </c>
      <c r="K28" s="19">
        <f>K29+K34+K42</f>
        <v>0</v>
      </c>
      <c r="L28" s="17">
        <f>L29+L34+L42</f>
        <v>0</v>
      </c>
      <c r="M28" s="17">
        <f t="shared" si="1"/>
        <v>1020000</v>
      </c>
      <c r="N28" s="242">
        <f t="shared" si="2"/>
        <v>1256000</v>
      </c>
    </row>
    <row r="29" spans="1:14" s="252" customFormat="1" ht="17.25" thickBot="1" thickTop="1">
      <c r="A29" s="90"/>
      <c r="B29" s="82">
        <v>60014</v>
      </c>
      <c r="C29" s="83"/>
      <c r="D29" s="84" t="s">
        <v>39</v>
      </c>
      <c r="E29" s="28">
        <f>'[1]11.01.2010'!N29</f>
        <v>132066.05</v>
      </c>
      <c r="F29" s="28">
        <f>'[1]11.01.2010'!I29</f>
        <v>27066.05</v>
      </c>
      <c r="G29" s="85">
        <f>SUM(G30:G32)</f>
        <v>0</v>
      </c>
      <c r="H29" s="86">
        <f>SUM(H30:H32)</f>
        <v>0</v>
      </c>
      <c r="I29" s="31">
        <f t="shared" si="0"/>
        <v>27066.05</v>
      </c>
      <c r="J29" s="28">
        <f>'[1]11.01.2010'!M29</f>
        <v>105000</v>
      </c>
      <c r="K29" s="32">
        <f>SUM(K31:K32)</f>
        <v>0</v>
      </c>
      <c r="L29" s="28">
        <f>SUM(L31:L32)</f>
        <v>0</v>
      </c>
      <c r="M29" s="33">
        <f t="shared" si="1"/>
        <v>105000</v>
      </c>
      <c r="N29" s="247">
        <f t="shared" si="2"/>
        <v>132066.05</v>
      </c>
    </row>
    <row r="30" spans="1:14" s="252" customFormat="1" ht="27" customHeight="1">
      <c r="A30" s="91"/>
      <c r="B30" s="92"/>
      <c r="C30" s="93">
        <v>2910</v>
      </c>
      <c r="D30" s="94" t="s">
        <v>40</v>
      </c>
      <c r="E30" s="37">
        <f>'[1]11.01.2010'!N30</f>
        <v>27066.05</v>
      </c>
      <c r="F30" s="37">
        <f>'[1]11.01.2010'!I30</f>
        <v>27066.05</v>
      </c>
      <c r="G30" s="95"/>
      <c r="H30" s="96"/>
      <c r="I30" s="40">
        <f t="shared" si="0"/>
        <v>27066.05</v>
      </c>
      <c r="J30" s="37">
        <f>'[1]11.01.2010'!M30</f>
        <v>0</v>
      </c>
      <c r="K30" s="97"/>
      <c r="L30" s="98"/>
      <c r="M30" s="99"/>
      <c r="N30" s="244">
        <f t="shared" si="2"/>
        <v>27066.05</v>
      </c>
    </row>
    <row r="31" spans="1:14" s="252" customFormat="1" ht="16.5" customHeight="1">
      <c r="A31" s="100"/>
      <c r="B31" s="35"/>
      <c r="C31" s="34">
        <v>6050</v>
      </c>
      <c r="D31" s="36" t="s">
        <v>28</v>
      </c>
      <c r="E31" s="47">
        <f>'[1]11.01.2010'!N31</f>
        <v>40000</v>
      </c>
      <c r="F31" s="47">
        <f>'[1]11.01.2010'!I31</f>
        <v>0</v>
      </c>
      <c r="G31" s="38"/>
      <c r="H31" s="39"/>
      <c r="I31" s="40">
        <f t="shared" si="0"/>
        <v>0</v>
      </c>
      <c r="J31" s="47">
        <f>'[1]11.01.2010'!M31</f>
        <v>40000</v>
      </c>
      <c r="K31" s="41"/>
      <c r="L31" s="37"/>
      <c r="M31" s="42">
        <f t="shared" si="1"/>
        <v>40000</v>
      </c>
      <c r="N31" s="244">
        <f t="shared" si="2"/>
        <v>40000</v>
      </c>
    </row>
    <row r="32" spans="1:14" s="252" customFormat="1" ht="26.25" customHeight="1">
      <c r="A32" s="101"/>
      <c r="B32" s="45"/>
      <c r="C32" s="44">
        <v>6300</v>
      </c>
      <c r="D32" s="102" t="s">
        <v>41</v>
      </c>
      <c r="E32" s="47">
        <f>'[1]11.01.2010'!N32</f>
        <v>65000</v>
      </c>
      <c r="F32" s="47">
        <f>'[1]11.01.2010'!I32</f>
        <v>0</v>
      </c>
      <c r="G32" s="48"/>
      <c r="H32" s="49"/>
      <c r="I32" s="50">
        <f t="shared" si="0"/>
        <v>0</v>
      </c>
      <c r="J32" s="47">
        <f>'[1]11.01.2010'!M32</f>
        <v>65000</v>
      </c>
      <c r="K32" s="51"/>
      <c r="L32" s="47"/>
      <c r="M32" s="52">
        <f t="shared" si="1"/>
        <v>65000</v>
      </c>
      <c r="N32" s="245">
        <f t="shared" si="2"/>
        <v>65000</v>
      </c>
    </row>
    <row r="33" spans="1:14" s="252" customFormat="1" ht="15.75">
      <c r="A33" s="103"/>
      <c r="B33" s="104"/>
      <c r="C33" s="44"/>
      <c r="D33" s="46"/>
      <c r="E33" s="47"/>
      <c r="F33" s="47"/>
      <c r="G33" s="48"/>
      <c r="H33" s="49"/>
      <c r="I33" s="50"/>
      <c r="J33" s="47"/>
      <c r="K33" s="51"/>
      <c r="L33" s="47"/>
      <c r="M33" s="52"/>
      <c r="N33" s="245"/>
    </row>
    <row r="34" spans="1:14" s="252" customFormat="1" ht="12.75" customHeight="1" thickBot="1">
      <c r="A34" s="105"/>
      <c r="B34" s="25">
        <v>60016</v>
      </c>
      <c r="C34" s="26"/>
      <c r="D34" s="27" t="s">
        <v>42</v>
      </c>
      <c r="E34" s="57">
        <f>'[1]11.01.2010'!N34</f>
        <v>1032733.95</v>
      </c>
      <c r="F34" s="57">
        <f>'[1]11.01.2010'!I34</f>
        <v>117733.95</v>
      </c>
      <c r="G34" s="29">
        <f>SUM(G35:G40)</f>
        <v>17500</v>
      </c>
      <c r="H34" s="30">
        <f>SUM(H35:H40)</f>
        <v>0</v>
      </c>
      <c r="I34" s="60">
        <f t="shared" si="0"/>
        <v>135233.95</v>
      </c>
      <c r="J34" s="57">
        <f>'[1]11.01.2010'!M34</f>
        <v>915000</v>
      </c>
      <c r="K34" s="61">
        <f>SUM(K36:K40)</f>
        <v>0</v>
      </c>
      <c r="L34" s="57">
        <f>SUM(L36:L40)</f>
        <v>0</v>
      </c>
      <c r="M34" s="62">
        <f t="shared" si="1"/>
        <v>915000</v>
      </c>
      <c r="N34" s="246">
        <f t="shared" si="2"/>
        <v>1050233.95</v>
      </c>
    </row>
    <row r="35" spans="1:14" s="252" customFormat="1" ht="12.75" customHeight="1">
      <c r="A35" s="106"/>
      <c r="B35" s="107"/>
      <c r="C35" s="44">
        <v>4170</v>
      </c>
      <c r="D35" s="46" t="s">
        <v>43</v>
      </c>
      <c r="E35" s="37">
        <f>'[1]11.01.2010'!N35</f>
        <v>8000</v>
      </c>
      <c r="F35" s="37">
        <f>'[1]11.01.2010'!I35</f>
        <v>8000</v>
      </c>
      <c r="G35" s="72"/>
      <c r="H35" s="73"/>
      <c r="I35" s="50">
        <f t="shared" si="0"/>
        <v>8000</v>
      </c>
      <c r="J35" s="37">
        <f>'[1]11.01.2010'!M35</f>
        <v>0</v>
      </c>
      <c r="K35" s="108"/>
      <c r="L35" s="109"/>
      <c r="M35" s="52">
        <f t="shared" si="1"/>
        <v>0</v>
      </c>
      <c r="N35" s="245">
        <f t="shared" si="2"/>
        <v>8000</v>
      </c>
    </row>
    <row r="36" spans="1:14" s="252" customFormat="1" ht="12.75" customHeight="1">
      <c r="A36" s="101"/>
      <c r="B36" s="89"/>
      <c r="C36" s="44">
        <v>4210</v>
      </c>
      <c r="D36" s="46" t="s">
        <v>36</v>
      </c>
      <c r="E36" s="47">
        <f>'[1]11.01.2010'!N36</f>
        <v>16000</v>
      </c>
      <c r="F36" s="47">
        <f>'[1]11.01.2010'!I36</f>
        <v>16000</v>
      </c>
      <c r="G36" s="48">
        <v>5500</v>
      </c>
      <c r="H36" s="49"/>
      <c r="I36" s="50">
        <f t="shared" si="0"/>
        <v>21500</v>
      </c>
      <c r="J36" s="47">
        <f>'[1]11.01.2010'!M36</f>
        <v>0</v>
      </c>
      <c r="K36" s="51"/>
      <c r="L36" s="47"/>
      <c r="M36" s="52">
        <f t="shared" si="1"/>
        <v>0</v>
      </c>
      <c r="N36" s="245">
        <f t="shared" si="2"/>
        <v>21500</v>
      </c>
    </row>
    <row r="37" spans="1:14" s="252" customFormat="1" ht="12.75" customHeight="1">
      <c r="A37" s="100"/>
      <c r="B37" s="89"/>
      <c r="C37" s="44">
        <v>4270</v>
      </c>
      <c r="D37" s="46" t="s">
        <v>44</v>
      </c>
      <c r="E37" s="47">
        <f>'[1]11.01.2010'!N37</f>
        <v>15000</v>
      </c>
      <c r="F37" s="47">
        <f>'[1]11.01.2010'!I37</f>
        <v>15000</v>
      </c>
      <c r="G37" s="48"/>
      <c r="H37" s="49"/>
      <c r="I37" s="50">
        <f t="shared" si="0"/>
        <v>15000</v>
      </c>
      <c r="J37" s="47">
        <f>'[1]11.01.2010'!M37</f>
        <v>0</v>
      </c>
      <c r="K37" s="51"/>
      <c r="L37" s="47"/>
      <c r="M37" s="52">
        <f t="shared" si="1"/>
        <v>0</v>
      </c>
      <c r="N37" s="245">
        <f t="shared" si="2"/>
        <v>15000</v>
      </c>
    </row>
    <row r="38" spans="1:14" s="252" customFormat="1" ht="12.75" customHeight="1">
      <c r="A38" s="101"/>
      <c r="B38" s="45"/>
      <c r="C38" s="44">
        <v>4300</v>
      </c>
      <c r="D38" s="46" t="s">
        <v>45</v>
      </c>
      <c r="E38" s="47">
        <f>'[1]11.01.2010'!N38</f>
        <v>75933.95</v>
      </c>
      <c r="F38" s="47">
        <f>'[1]11.01.2010'!I38</f>
        <v>75933.95</v>
      </c>
      <c r="G38" s="48">
        <v>12000</v>
      </c>
      <c r="H38" s="49"/>
      <c r="I38" s="50">
        <f t="shared" si="0"/>
        <v>87933.95</v>
      </c>
      <c r="J38" s="47">
        <f>'[1]11.01.2010'!M38</f>
        <v>0</v>
      </c>
      <c r="K38" s="51"/>
      <c r="L38" s="47"/>
      <c r="M38" s="52">
        <f t="shared" si="1"/>
        <v>0</v>
      </c>
      <c r="N38" s="245">
        <f t="shared" si="2"/>
        <v>87933.95</v>
      </c>
    </row>
    <row r="39" spans="1:14" s="252" customFormat="1" ht="16.5" customHeight="1">
      <c r="A39" s="101"/>
      <c r="B39" s="45"/>
      <c r="C39" s="44">
        <v>4430</v>
      </c>
      <c r="D39" s="46" t="s">
        <v>46</v>
      </c>
      <c r="E39" s="47">
        <f>'[1]11.01.2010'!N39</f>
        <v>2800</v>
      </c>
      <c r="F39" s="47">
        <f>'[1]11.01.2010'!I39</f>
        <v>2800</v>
      </c>
      <c r="G39" s="48"/>
      <c r="H39" s="49"/>
      <c r="I39" s="50">
        <f t="shared" si="0"/>
        <v>2800</v>
      </c>
      <c r="J39" s="47">
        <f>'[1]11.01.2010'!M39</f>
        <v>0</v>
      </c>
      <c r="K39" s="51"/>
      <c r="L39" s="47"/>
      <c r="M39" s="52">
        <f t="shared" si="1"/>
        <v>0</v>
      </c>
      <c r="N39" s="245">
        <f t="shared" si="2"/>
        <v>2800</v>
      </c>
    </row>
    <row r="40" spans="1:14" s="252" customFormat="1" ht="15.75">
      <c r="A40" s="101"/>
      <c r="B40" s="45"/>
      <c r="C40" s="44">
        <v>6050</v>
      </c>
      <c r="D40" s="46" t="s">
        <v>28</v>
      </c>
      <c r="E40" s="47">
        <f>'[1]11.01.2010'!N40</f>
        <v>915000</v>
      </c>
      <c r="F40" s="47">
        <f>'[1]11.01.2010'!I40</f>
        <v>0</v>
      </c>
      <c r="G40" s="48"/>
      <c r="H40" s="49"/>
      <c r="I40" s="50">
        <f t="shared" si="0"/>
        <v>0</v>
      </c>
      <c r="J40" s="47">
        <f>'[1]11.01.2010'!M40</f>
        <v>915000</v>
      </c>
      <c r="K40" s="51"/>
      <c r="L40" s="47"/>
      <c r="M40" s="52">
        <f t="shared" si="1"/>
        <v>915000</v>
      </c>
      <c r="N40" s="245">
        <f t="shared" si="2"/>
        <v>915000</v>
      </c>
    </row>
    <row r="41" spans="1:14" s="252" customFormat="1" ht="15.75">
      <c r="A41" s="101"/>
      <c r="B41" s="74"/>
      <c r="C41" s="66"/>
      <c r="D41" s="75"/>
      <c r="E41" s="47"/>
      <c r="F41" s="47"/>
      <c r="G41" s="76"/>
      <c r="H41" s="77"/>
      <c r="I41" s="50"/>
      <c r="J41" s="47"/>
      <c r="K41" s="51"/>
      <c r="L41" s="47"/>
      <c r="M41" s="52"/>
      <c r="N41" s="245"/>
    </row>
    <row r="42" spans="1:14" s="252" customFormat="1" ht="14.25" customHeight="1" thickBot="1">
      <c r="A42" s="105"/>
      <c r="B42" s="55">
        <v>60095</v>
      </c>
      <c r="C42" s="54"/>
      <c r="D42" s="56" t="s">
        <v>47</v>
      </c>
      <c r="E42" s="57">
        <f>'[1]11.01.2010'!N42</f>
        <v>73700</v>
      </c>
      <c r="F42" s="57">
        <f>'[1]11.01.2010'!I42</f>
        <v>73700</v>
      </c>
      <c r="G42" s="58"/>
      <c r="H42" s="59"/>
      <c r="I42" s="60">
        <f t="shared" si="0"/>
        <v>73700</v>
      </c>
      <c r="J42" s="57">
        <f>'[1]11.01.2010'!M42</f>
        <v>0</v>
      </c>
      <c r="K42" s="61">
        <f>SUM(K43)</f>
        <v>0</v>
      </c>
      <c r="L42" s="57">
        <f>SUM(L43)</f>
        <v>0</v>
      </c>
      <c r="M42" s="62">
        <f t="shared" si="1"/>
        <v>0</v>
      </c>
      <c r="N42" s="246">
        <f t="shared" si="2"/>
        <v>73700</v>
      </c>
    </row>
    <row r="43" spans="1:14" s="252" customFormat="1" ht="15.75">
      <c r="A43" s="100"/>
      <c r="B43" s="35"/>
      <c r="C43" s="34">
        <v>4300</v>
      </c>
      <c r="D43" s="36" t="s">
        <v>45</v>
      </c>
      <c r="E43" s="37">
        <f>'[1]11.01.2010'!N43</f>
        <v>73700</v>
      </c>
      <c r="F43" s="37">
        <f>'[1]11.01.2010'!I43</f>
        <v>73700</v>
      </c>
      <c r="G43" s="38"/>
      <c r="H43" s="39"/>
      <c r="I43" s="40">
        <f t="shared" si="0"/>
        <v>73700</v>
      </c>
      <c r="J43" s="37">
        <f>'[1]11.01.2010'!M43</f>
        <v>0</v>
      </c>
      <c r="K43" s="41"/>
      <c r="L43" s="37"/>
      <c r="M43" s="42">
        <f t="shared" si="1"/>
        <v>0</v>
      </c>
      <c r="N43" s="244">
        <f t="shared" si="2"/>
        <v>73700</v>
      </c>
    </row>
    <row r="44" spans="1:14" s="252" customFormat="1" ht="15.75">
      <c r="A44" s="101"/>
      <c r="B44" s="45"/>
      <c r="C44" s="44"/>
      <c r="D44" s="46"/>
      <c r="E44" s="47"/>
      <c r="F44" s="47"/>
      <c r="G44" s="48"/>
      <c r="H44" s="49"/>
      <c r="I44" s="50"/>
      <c r="J44" s="47"/>
      <c r="K44" s="51"/>
      <c r="L44" s="47"/>
      <c r="M44" s="52"/>
      <c r="N44" s="245"/>
    </row>
    <row r="45" spans="1:14" s="251" customFormat="1" ht="15" thickBot="1">
      <c r="A45" s="79">
        <v>630</v>
      </c>
      <c r="B45" s="80"/>
      <c r="C45" s="79"/>
      <c r="D45" s="81" t="s">
        <v>48</v>
      </c>
      <c r="E45" s="17">
        <f>'[1]11.01.2010'!N45</f>
        <v>1415378.1800000002</v>
      </c>
      <c r="F45" s="18">
        <f>'[1]11.01.2010'!I45</f>
        <v>0</v>
      </c>
      <c r="G45" s="19"/>
      <c r="H45" s="20"/>
      <c r="I45" s="21">
        <f t="shared" si="0"/>
        <v>0</v>
      </c>
      <c r="J45" s="17">
        <f>'[1]11.01.2010'!M45</f>
        <v>1415378.1800000002</v>
      </c>
      <c r="K45" s="19">
        <f>K46</f>
        <v>0</v>
      </c>
      <c r="L45" s="17">
        <f>L46</f>
        <v>0</v>
      </c>
      <c r="M45" s="17">
        <f t="shared" si="1"/>
        <v>1415378.1800000002</v>
      </c>
      <c r="N45" s="242">
        <f t="shared" si="2"/>
        <v>1415378.1800000002</v>
      </c>
    </row>
    <row r="46" spans="1:14" s="252" customFormat="1" ht="17.25" thickBot="1" thickTop="1">
      <c r="A46" s="90"/>
      <c r="B46" s="82">
        <v>63095</v>
      </c>
      <c r="C46" s="83"/>
      <c r="D46" s="84" t="s">
        <v>49</v>
      </c>
      <c r="E46" s="28">
        <f>'[1]11.01.2010'!N46</f>
        <v>1415378.1800000002</v>
      </c>
      <c r="F46" s="28">
        <f>'[1]11.01.2010'!I46</f>
        <v>0</v>
      </c>
      <c r="G46" s="85"/>
      <c r="H46" s="86"/>
      <c r="I46" s="31">
        <f t="shared" si="0"/>
        <v>0</v>
      </c>
      <c r="J46" s="110">
        <f>'[1]11.01.2010'!M46</f>
        <v>1415378.1800000002</v>
      </c>
      <c r="K46" s="32">
        <f>SUM(K47:K48)</f>
        <v>0</v>
      </c>
      <c r="L46" s="28">
        <f>SUM(L47:L48)</f>
        <v>0</v>
      </c>
      <c r="M46" s="33">
        <f t="shared" si="1"/>
        <v>1415378.1800000002</v>
      </c>
      <c r="N46" s="247">
        <f t="shared" si="2"/>
        <v>1415378.1800000002</v>
      </c>
    </row>
    <row r="47" spans="1:14" s="252" customFormat="1" ht="15.75" customHeight="1">
      <c r="A47" s="91"/>
      <c r="B47" s="111"/>
      <c r="C47" s="93">
        <v>6058</v>
      </c>
      <c r="D47" s="112" t="s">
        <v>28</v>
      </c>
      <c r="E47" s="37">
        <f>'[1]11.01.2010'!N47</f>
        <v>919995.81</v>
      </c>
      <c r="F47" s="37">
        <f>'[1]11.01.2010'!I47</f>
        <v>0</v>
      </c>
      <c r="G47" s="95"/>
      <c r="H47" s="113"/>
      <c r="I47" s="40">
        <f t="shared" si="0"/>
        <v>0</v>
      </c>
      <c r="J47" s="37">
        <f>'[1]11.01.2010'!M47</f>
        <v>919995.81</v>
      </c>
      <c r="K47" s="41"/>
      <c r="L47" s="37"/>
      <c r="M47" s="42">
        <f t="shared" si="1"/>
        <v>919995.81</v>
      </c>
      <c r="N47" s="244">
        <f t="shared" si="2"/>
        <v>919995.81</v>
      </c>
    </row>
    <row r="48" spans="1:14" s="252" customFormat="1" ht="15.75">
      <c r="A48" s="101"/>
      <c r="B48" s="44"/>
      <c r="C48" s="44">
        <v>6059</v>
      </c>
      <c r="D48" s="46" t="s">
        <v>28</v>
      </c>
      <c r="E48" s="47">
        <f>'[1]11.01.2010'!N48</f>
        <v>495382.37</v>
      </c>
      <c r="F48" s="47">
        <f>'[1]11.01.2010'!I48</f>
        <v>0</v>
      </c>
      <c r="G48" s="48"/>
      <c r="H48" s="49"/>
      <c r="I48" s="50">
        <f t="shared" si="0"/>
        <v>0</v>
      </c>
      <c r="J48" s="47">
        <f>'[1]11.01.2010'!M48</f>
        <v>495382.37</v>
      </c>
      <c r="K48" s="51"/>
      <c r="L48" s="47"/>
      <c r="M48" s="52">
        <f t="shared" si="1"/>
        <v>495382.37</v>
      </c>
      <c r="N48" s="245">
        <f t="shared" si="2"/>
        <v>495382.37</v>
      </c>
    </row>
    <row r="49" spans="1:14" s="252" customFormat="1" ht="15.75">
      <c r="A49" s="103"/>
      <c r="B49" s="74"/>
      <c r="C49" s="66"/>
      <c r="D49" s="75"/>
      <c r="E49" s="47"/>
      <c r="F49" s="47"/>
      <c r="G49" s="76"/>
      <c r="H49" s="77"/>
      <c r="I49" s="50"/>
      <c r="J49" s="47"/>
      <c r="K49" s="51"/>
      <c r="L49" s="47"/>
      <c r="M49" s="52"/>
      <c r="N49" s="245"/>
    </row>
    <row r="50" spans="1:14" s="251" customFormat="1" ht="15" thickBot="1">
      <c r="A50" s="79">
        <v>700</v>
      </c>
      <c r="B50" s="114"/>
      <c r="C50" s="115"/>
      <c r="D50" s="81" t="s">
        <v>50</v>
      </c>
      <c r="E50" s="17">
        <f>'[1]11.01.2010'!N50</f>
        <v>30500</v>
      </c>
      <c r="F50" s="18">
        <f>'[1]11.01.2010'!I50</f>
        <v>30500</v>
      </c>
      <c r="G50" s="19"/>
      <c r="H50" s="20"/>
      <c r="I50" s="21">
        <f t="shared" si="0"/>
        <v>30500</v>
      </c>
      <c r="J50" s="17">
        <f>'[1]11.01.2010'!M50</f>
        <v>0</v>
      </c>
      <c r="K50" s="19">
        <f>K51</f>
        <v>0</v>
      </c>
      <c r="L50" s="17">
        <f>L51</f>
        <v>0</v>
      </c>
      <c r="M50" s="17">
        <f t="shared" si="1"/>
        <v>0</v>
      </c>
      <c r="N50" s="242">
        <f t="shared" si="2"/>
        <v>30500</v>
      </c>
    </row>
    <row r="51" spans="1:14" s="252" customFormat="1" ht="16.5" thickBot="1" thickTop="1">
      <c r="A51" s="116"/>
      <c r="B51" s="82">
        <v>70005</v>
      </c>
      <c r="C51" s="83"/>
      <c r="D51" s="84" t="s">
        <v>51</v>
      </c>
      <c r="E51" s="28">
        <f>'[1]11.01.2010'!N51</f>
        <v>30500</v>
      </c>
      <c r="F51" s="28">
        <f>'[1]11.01.2010'!I51</f>
        <v>30500</v>
      </c>
      <c r="G51" s="85"/>
      <c r="H51" s="86"/>
      <c r="I51" s="31">
        <f t="shared" si="0"/>
        <v>30500</v>
      </c>
      <c r="J51" s="110">
        <f>'[1]11.01.2010'!M51</f>
        <v>0</v>
      </c>
      <c r="K51" s="32">
        <f>SUM(K52:K53)</f>
        <v>0</v>
      </c>
      <c r="L51" s="28">
        <f>SUM(L52:L53)</f>
        <v>0</v>
      </c>
      <c r="M51" s="33">
        <f t="shared" si="1"/>
        <v>0</v>
      </c>
      <c r="N51" s="247">
        <f t="shared" si="2"/>
        <v>30500</v>
      </c>
    </row>
    <row r="52" spans="1:14" s="252" customFormat="1" ht="14.25" customHeight="1">
      <c r="A52" s="117"/>
      <c r="B52" s="89"/>
      <c r="C52" s="44">
        <v>4210</v>
      </c>
      <c r="D52" s="46" t="s">
        <v>36</v>
      </c>
      <c r="E52" s="37">
        <f>'[1]11.01.2010'!N52</f>
        <v>500</v>
      </c>
      <c r="F52" s="37">
        <f>'[1]11.01.2010'!I52</f>
        <v>500</v>
      </c>
      <c r="G52" s="38"/>
      <c r="H52" s="39"/>
      <c r="I52" s="40">
        <f t="shared" si="0"/>
        <v>500</v>
      </c>
      <c r="J52" s="37">
        <f>'[1]11.01.2010'!M52</f>
        <v>0</v>
      </c>
      <c r="K52" s="41"/>
      <c r="L52" s="37"/>
      <c r="M52" s="42">
        <f t="shared" si="1"/>
        <v>0</v>
      </c>
      <c r="N52" s="244">
        <f t="shared" si="2"/>
        <v>500</v>
      </c>
    </row>
    <row r="53" spans="1:14" s="252" customFormat="1" ht="15">
      <c r="A53" s="118"/>
      <c r="B53" s="35"/>
      <c r="C53" s="34">
        <v>4300</v>
      </c>
      <c r="D53" s="36" t="s">
        <v>37</v>
      </c>
      <c r="E53" s="47">
        <f>'[1]11.01.2010'!N53</f>
        <v>30000</v>
      </c>
      <c r="F53" s="47">
        <f>'[1]11.01.2010'!I53</f>
        <v>30000</v>
      </c>
      <c r="G53" s="38"/>
      <c r="H53" s="39"/>
      <c r="I53" s="50">
        <f t="shared" si="0"/>
        <v>30000</v>
      </c>
      <c r="J53" s="47">
        <f>'[1]11.01.2010'!M53</f>
        <v>0</v>
      </c>
      <c r="K53" s="51"/>
      <c r="L53" s="47"/>
      <c r="M53" s="52">
        <f t="shared" si="1"/>
        <v>0</v>
      </c>
      <c r="N53" s="245">
        <f t="shared" si="2"/>
        <v>30000</v>
      </c>
    </row>
    <row r="54" spans="1:14" s="252" customFormat="1" ht="15">
      <c r="A54" s="118"/>
      <c r="B54" s="35"/>
      <c r="C54" s="34"/>
      <c r="D54" s="36"/>
      <c r="E54" s="47"/>
      <c r="F54" s="47"/>
      <c r="G54" s="38"/>
      <c r="H54" s="39"/>
      <c r="I54" s="50"/>
      <c r="J54" s="47"/>
      <c r="K54" s="51"/>
      <c r="L54" s="47"/>
      <c r="M54" s="52"/>
      <c r="N54" s="245"/>
    </row>
    <row r="55" spans="1:14" s="251" customFormat="1" ht="15" thickBot="1">
      <c r="A55" s="79">
        <v>710</v>
      </c>
      <c r="B55" s="114"/>
      <c r="C55" s="115"/>
      <c r="D55" s="81" t="s">
        <v>52</v>
      </c>
      <c r="E55" s="17">
        <f>'[1]11.01.2010'!N55</f>
        <v>151500</v>
      </c>
      <c r="F55" s="18">
        <f>'[1]11.01.2010'!I55</f>
        <v>151500</v>
      </c>
      <c r="G55" s="19"/>
      <c r="H55" s="20"/>
      <c r="I55" s="21">
        <f t="shared" si="0"/>
        <v>151500</v>
      </c>
      <c r="J55" s="17">
        <f>'[1]11.01.2010'!M55</f>
        <v>0</v>
      </c>
      <c r="K55" s="19">
        <f>K56</f>
        <v>0</v>
      </c>
      <c r="L55" s="17">
        <f>L56</f>
        <v>0</v>
      </c>
      <c r="M55" s="17">
        <f t="shared" si="1"/>
        <v>0</v>
      </c>
      <c r="N55" s="242">
        <f t="shared" si="2"/>
        <v>151500</v>
      </c>
    </row>
    <row r="56" spans="1:14" s="252" customFormat="1" ht="16.5" thickBot="1" thickTop="1">
      <c r="A56" s="119"/>
      <c r="B56" s="25">
        <v>71004</v>
      </c>
      <c r="C56" s="26"/>
      <c r="D56" s="27" t="s">
        <v>53</v>
      </c>
      <c r="E56" s="28">
        <f>'[1]11.01.2010'!N56</f>
        <v>151500</v>
      </c>
      <c r="F56" s="28">
        <f>'[1]11.01.2010'!I56</f>
        <v>151500</v>
      </c>
      <c r="G56" s="29"/>
      <c r="H56" s="30"/>
      <c r="I56" s="31">
        <f t="shared" si="0"/>
        <v>151500</v>
      </c>
      <c r="J56" s="28">
        <f>'[1]11.01.2010'!M56</f>
        <v>0</v>
      </c>
      <c r="K56" s="32">
        <f>SUM(K57:K60)</f>
        <v>0</v>
      </c>
      <c r="L56" s="28">
        <f>SUM(L57:L60)</f>
        <v>0</v>
      </c>
      <c r="M56" s="33">
        <f t="shared" si="1"/>
        <v>0</v>
      </c>
      <c r="N56" s="247">
        <f t="shared" si="2"/>
        <v>151500</v>
      </c>
    </row>
    <row r="57" spans="1:14" s="252" customFormat="1" ht="15">
      <c r="A57" s="117"/>
      <c r="B57" s="35"/>
      <c r="C57" s="44">
        <v>4210</v>
      </c>
      <c r="D57" s="46" t="s">
        <v>36</v>
      </c>
      <c r="E57" s="37">
        <f>'[1]11.01.2010'!N57</f>
        <v>1000</v>
      </c>
      <c r="F57" s="37">
        <f>'[1]11.01.2010'!I57</f>
        <v>1000</v>
      </c>
      <c r="G57" s="38"/>
      <c r="H57" s="39"/>
      <c r="I57" s="40">
        <f t="shared" si="0"/>
        <v>1000</v>
      </c>
      <c r="J57" s="37">
        <f>'[1]11.01.2010'!M57</f>
        <v>0</v>
      </c>
      <c r="K57" s="41"/>
      <c r="L57" s="37"/>
      <c r="M57" s="42">
        <f t="shared" si="1"/>
        <v>0</v>
      </c>
      <c r="N57" s="244">
        <f t="shared" si="2"/>
        <v>1000</v>
      </c>
    </row>
    <row r="58" spans="1:14" s="252" customFormat="1" ht="15">
      <c r="A58" s="118"/>
      <c r="B58" s="45"/>
      <c r="C58" s="44">
        <v>4300</v>
      </c>
      <c r="D58" s="46" t="s">
        <v>45</v>
      </c>
      <c r="E58" s="47">
        <f>'[1]11.01.2010'!N58</f>
        <v>150000</v>
      </c>
      <c r="F58" s="47">
        <f>'[1]11.01.2010'!I58</f>
        <v>150000</v>
      </c>
      <c r="G58" s="48"/>
      <c r="H58" s="49"/>
      <c r="I58" s="50">
        <f t="shared" si="0"/>
        <v>150000</v>
      </c>
      <c r="J58" s="47">
        <f>'[1]11.01.2010'!M58</f>
        <v>0</v>
      </c>
      <c r="K58" s="51"/>
      <c r="L58" s="47"/>
      <c r="M58" s="52">
        <f t="shared" si="1"/>
        <v>0</v>
      </c>
      <c r="N58" s="245">
        <f t="shared" si="2"/>
        <v>150000</v>
      </c>
    </row>
    <row r="59" spans="1:14" s="252" customFormat="1" ht="12" customHeight="1">
      <c r="A59" s="118"/>
      <c r="B59" s="74"/>
      <c r="C59" s="44">
        <v>4740</v>
      </c>
      <c r="D59" s="46" t="s">
        <v>54</v>
      </c>
      <c r="E59" s="47">
        <f>'[1]11.01.2010'!N59</f>
        <v>250</v>
      </c>
      <c r="F59" s="47">
        <f>'[1]11.01.2010'!I59</f>
        <v>250</v>
      </c>
      <c r="G59" s="48"/>
      <c r="H59" s="49"/>
      <c r="I59" s="50">
        <f t="shared" si="0"/>
        <v>250</v>
      </c>
      <c r="J59" s="47">
        <f>'[1]11.01.2010'!M59</f>
        <v>0</v>
      </c>
      <c r="K59" s="51"/>
      <c r="L59" s="47"/>
      <c r="M59" s="52">
        <f t="shared" si="1"/>
        <v>0</v>
      </c>
      <c r="N59" s="245">
        <f t="shared" si="2"/>
        <v>250</v>
      </c>
    </row>
    <row r="60" spans="1:14" s="252" customFormat="1" ht="15">
      <c r="A60" s="118"/>
      <c r="B60" s="74"/>
      <c r="C60" s="44">
        <v>4750</v>
      </c>
      <c r="D60" s="46" t="s">
        <v>55</v>
      </c>
      <c r="E60" s="47">
        <f>'[1]11.01.2010'!N60</f>
        <v>250</v>
      </c>
      <c r="F60" s="47">
        <f>'[1]11.01.2010'!I60</f>
        <v>250</v>
      </c>
      <c r="G60" s="48"/>
      <c r="H60" s="49"/>
      <c r="I60" s="50">
        <f t="shared" si="0"/>
        <v>250</v>
      </c>
      <c r="J60" s="47">
        <f>'[1]11.01.2010'!M60</f>
        <v>0</v>
      </c>
      <c r="K60" s="51"/>
      <c r="L60" s="47"/>
      <c r="M60" s="52">
        <f t="shared" si="1"/>
        <v>0</v>
      </c>
      <c r="N60" s="245">
        <f t="shared" si="2"/>
        <v>250</v>
      </c>
    </row>
    <row r="61" spans="1:14" s="252" customFormat="1" ht="15">
      <c r="A61" s="118"/>
      <c r="B61" s="74"/>
      <c r="C61" s="66"/>
      <c r="D61" s="75"/>
      <c r="E61" s="47"/>
      <c r="F61" s="47"/>
      <c r="G61" s="72"/>
      <c r="H61" s="73"/>
      <c r="I61" s="50"/>
      <c r="J61" s="47"/>
      <c r="K61" s="51"/>
      <c r="L61" s="47"/>
      <c r="M61" s="52"/>
      <c r="N61" s="245"/>
    </row>
    <row r="62" spans="1:14" s="251" customFormat="1" ht="12.75" customHeight="1" thickBot="1">
      <c r="A62" s="79">
        <v>750</v>
      </c>
      <c r="B62" s="120"/>
      <c r="C62" s="115"/>
      <c r="D62" s="81" t="s">
        <v>56</v>
      </c>
      <c r="E62" s="17">
        <f>'[1]11.01.2010'!N62</f>
        <v>1698292.44</v>
      </c>
      <c r="F62" s="18">
        <f>'[1]11.01.2010'!I62</f>
        <v>1683292.44</v>
      </c>
      <c r="G62" s="19">
        <f>G63+G68+G75+G99+G103</f>
        <v>12000</v>
      </c>
      <c r="H62" s="20"/>
      <c r="I62" s="21">
        <f t="shared" si="0"/>
        <v>1695292.44</v>
      </c>
      <c r="J62" s="17">
        <f>'[1]11.01.2010'!M62</f>
        <v>15000</v>
      </c>
      <c r="K62" s="19">
        <f>K63+K68+K75+K99+K103</f>
        <v>0</v>
      </c>
      <c r="L62" s="17">
        <f>L63+L68+L75+L99+L103</f>
        <v>0</v>
      </c>
      <c r="M62" s="17">
        <f t="shared" si="1"/>
        <v>15000</v>
      </c>
      <c r="N62" s="242">
        <f t="shared" si="2"/>
        <v>1710292.44</v>
      </c>
    </row>
    <row r="63" spans="1:14" s="252" customFormat="1" ht="12.75" customHeight="1" thickBot="1" thickTop="1">
      <c r="A63" s="116"/>
      <c r="B63" s="121">
        <v>75011</v>
      </c>
      <c r="C63" s="83"/>
      <c r="D63" s="84" t="s">
        <v>57</v>
      </c>
      <c r="E63" s="28">
        <f>'[1]11.01.2010'!N63</f>
        <v>54800</v>
      </c>
      <c r="F63" s="28">
        <f>'[1]11.01.2010'!I63</f>
        <v>54800</v>
      </c>
      <c r="G63" s="85"/>
      <c r="H63" s="86"/>
      <c r="I63" s="31">
        <f t="shared" si="0"/>
        <v>54800</v>
      </c>
      <c r="J63" s="28">
        <f>'[1]11.01.2010'!M63</f>
        <v>0</v>
      </c>
      <c r="K63" s="32">
        <f>SUM(K64:K66)</f>
        <v>0</v>
      </c>
      <c r="L63" s="28">
        <f>SUM(L64:L66)</f>
        <v>0</v>
      </c>
      <c r="M63" s="33">
        <f t="shared" si="1"/>
        <v>0</v>
      </c>
      <c r="N63" s="247">
        <f t="shared" si="2"/>
        <v>54800</v>
      </c>
    </row>
    <row r="64" spans="1:14" s="252" customFormat="1" ht="12.75" customHeight="1">
      <c r="A64" s="100"/>
      <c r="B64" s="122"/>
      <c r="C64" s="34">
        <v>4010</v>
      </c>
      <c r="D64" s="36" t="s">
        <v>58</v>
      </c>
      <c r="E64" s="37">
        <f>'[1]11.01.2010'!N64</f>
        <v>46617</v>
      </c>
      <c r="F64" s="37">
        <f>'[1]11.01.2010'!I64</f>
        <v>46617</v>
      </c>
      <c r="G64" s="38"/>
      <c r="H64" s="39"/>
      <c r="I64" s="40">
        <f t="shared" si="0"/>
        <v>46617</v>
      </c>
      <c r="J64" s="37">
        <f>'[1]11.01.2010'!M64</f>
        <v>0</v>
      </c>
      <c r="K64" s="41"/>
      <c r="L64" s="37"/>
      <c r="M64" s="42">
        <f t="shared" si="1"/>
        <v>0</v>
      </c>
      <c r="N64" s="244">
        <f t="shared" si="2"/>
        <v>46617</v>
      </c>
    </row>
    <row r="65" spans="1:14" s="252" customFormat="1" ht="12.75" customHeight="1">
      <c r="A65" s="101"/>
      <c r="B65" s="89"/>
      <c r="C65" s="44">
        <v>4110</v>
      </c>
      <c r="D65" s="46" t="s">
        <v>59</v>
      </c>
      <c r="E65" s="47">
        <f>'[1]11.01.2010'!N65</f>
        <v>7040</v>
      </c>
      <c r="F65" s="47">
        <f>'[1]11.01.2010'!I65</f>
        <v>7040</v>
      </c>
      <c r="G65" s="48"/>
      <c r="H65" s="49"/>
      <c r="I65" s="50">
        <f t="shared" si="0"/>
        <v>7040</v>
      </c>
      <c r="J65" s="47">
        <f>'[1]11.01.2010'!M65</f>
        <v>0</v>
      </c>
      <c r="K65" s="51"/>
      <c r="L65" s="47"/>
      <c r="M65" s="52">
        <f t="shared" si="1"/>
        <v>0</v>
      </c>
      <c r="N65" s="245">
        <f t="shared" si="2"/>
        <v>7040</v>
      </c>
    </row>
    <row r="66" spans="1:14" s="252" customFormat="1" ht="15.75">
      <c r="A66" s="101"/>
      <c r="B66" s="89"/>
      <c r="C66" s="44">
        <v>4120</v>
      </c>
      <c r="D66" s="46" t="s">
        <v>60</v>
      </c>
      <c r="E66" s="47">
        <f>'[1]11.01.2010'!N66</f>
        <v>1143</v>
      </c>
      <c r="F66" s="47">
        <f>'[1]11.01.2010'!I66</f>
        <v>1143</v>
      </c>
      <c r="G66" s="48"/>
      <c r="H66" s="49"/>
      <c r="I66" s="50">
        <f t="shared" si="0"/>
        <v>1143</v>
      </c>
      <c r="J66" s="47">
        <f>'[1]11.01.2010'!M66</f>
        <v>0</v>
      </c>
      <c r="K66" s="51"/>
      <c r="L66" s="47"/>
      <c r="M66" s="52">
        <f t="shared" si="1"/>
        <v>0</v>
      </c>
      <c r="N66" s="245">
        <f t="shared" si="2"/>
        <v>1143</v>
      </c>
    </row>
    <row r="67" spans="1:14" s="252" customFormat="1" ht="12.75" customHeight="1">
      <c r="A67" s="101"/>
      <c r="B67" s="123"/>
      <c r="C67" s="124"/>
      <c r="D67" s="125"/>
      <c r="E67" s="47"/>
      <c r="F67" s="47"/>
      <c r="G67" s="126"/>
      <c r="H67" s="127"/>
      <c r="I67" s="50"/>
      <c r="J67" s="47"/>
      <c r="K67" s="51"/>
      <c r="L67" s="47"/>
      <c r="M67" s="52"/>
      <c r="N67" s="245"/>
    </row>
    <row r="68" spans="1:14" s="252" customFormat="1" ht="12.75" customHeight="1" thickBot="1">
      <c r="A68" s="105"/>
      <c r="B68" s="128">
        <v>75022</v>
      </c>
      <c r="C68" s="129"/>
      <c r="D68" s="130" t="s">
        <v>61</v>
      </c>
      <c r="E68" s="57">
        <f>'[1]11.01.2010'!N68</f>
        <v>82910</v>
      </c>
      <c r="F68" s="57">
        <f>'[1]11.01.2010'!I68</f>
        <v>82910</v>
      </c>
      <c r="G68" s="131"/>
      <c r="H68" s="132"/>
      <c r="I68" s="60">
        <f t="shared" si="0"/>
        <v>82910</v>
      </c>
      <c r="J68" s="57">
        <f>'[1]11.01.2010'!M68</f>
        <v>0</v>
      </c>
      <c r="K68" s="61">
        <f>SUM(K69:K73)</f>
        <v>0</v>
      </c>
      <c r="L68" s="57">
        <f>SUM(L69:L73)</f>
        <v>0</v>
      </c>
      <c r="M68" s="62">
        <f t="shared" si="1"/>
        <v>0</v>
      </c>
      <c r="N68" s="246">
        <f t="shared" si="2"/>
        <v>82910</v>
      </c>
    </row>
    <row r="69" spans="1:14" s="252" customFormat="1" ht="12.75" customHeight="1">
      <c r="A69" s="100"/>
      <c r="B69" s="122"/>
      <c r="C69" s="34">
        <v>3030</v>
      </c>
      <c r="D69" s="36" t="s">
        <v>62</v>
      </c>
      <c r="E69" s="37">
        <f>'[1]11.01.2010'!N69</f>
        <v>78210</v>
      </c>
      <c r="F69" s="37">
        <f>'[1]11.01.2010'!I69</f>
        <v>78210</v>
      </c>
      <c r="G69" s="38"/>
      <c r="H69" s="39"/>
      <c r="I69" s="40">
        <f t="shared" si="0"/>
        <v>78210</v>
      </c>
      <c r="J69" s="37">
        <f>'[1]11.01.2010'!M69</f>
        <v>0</v>
      </c>
      <c r="K69" s="41"/>
      <c r="L69" s="37"/>
      <c r="M69" s="42">
        <f t="shared" si="1"/>
        <v>0</v>
      </c>
      <c r="N69" s="244">
        <f t="shared" si="2"/>
        <v>78210</v>
      </c>
    </row>
    <row r="70" spans="1:14" s="252" customFormat="1" ht="12.75" customHeight="1">
      <c r="A70" s="101"/>
      <c r="B70" s="89"/>
      <c r="C70" s="44">
        <v>4210</v>
      </c>
      <c r="D70" s="46" t="s">
        <v>36</v>
      </c>
      <c r="E70" s="47">
        <f>'[1]11.01.2010'!N70</f>
        <v>3000</v>
      </c>
      <c r="F70" s="47">
        <f>'[1]11.01.2010'!I70</f>
        <v>3000</v>
      </c>
      <c r="G70" s="48"/>
      <c r="H70" s="49"/>
      <c r="I70" s="50">
        <f t="shared" si="0"/>
        <v>3000</v>
      </c>
      <c r="J70" s="47">
        <f>'[1]11.01.2010'!M70</f>
        <v>0</v>
      </c>
      <c r="K70" s="51"/>
      <c r="L70" s="47"/>
      <c r="M70" s="52">
        <f t="shared" si="1"/>
        <v>0</v>
      </c>
      <c r="N70" s="245">
        <f t="shared" si="2"/>
        <v>3000</v>
      </c>
    </row>
    <row r="71" spans="1:14" s="252" customFormat="1" ht="12.75" customHeight="1">
      <c r="A71" s="101"/>
      <c r="B71" s="89"/>
      <c r="C71" s="44">
        <v>4300</v>
      </c>
      <c r="D71" s="46" t="s">
        <v>63</v>
      </c>
      <c r="E71" s="47">
        <f>'[1]11.01.2010'!N71</f>
        <v>1350</v>
      </c>
      <c r="F71" s="47">
        <f>'[1]11.01.2010'!I71</f>
        <v>1350</v>
      </c>
      <c r="G71" s="48"/>
      <c r="H71" s="49"/>
      <c r="I71" s="50">
        <f t="shared" si="0"/>
        <v>1350</v>
      </c>
      <c r="J71" s="47">
        <f>'[1]11.01.2010'!M71</f>
        <v>0</v>
      </c>
      <c r="K71" s="51"/>
      <c r="L71" s="47"/>
      <c r="M71" s="52">
        <f t="shared" si="1"/>
        <v>0</v>
      </c>
      <c r="N71" s="245">
        <f t="shared" si="2"/>
        <v>1350</v>
      </c>
    </row>
    <row r="72" spans="1:14" s="252" customFormat="1" ht="12.75" customHeight="1">
      <c r="A72" s="101"/>
      <c r="B72" s="89"/>
      <c r="C72" s="44">
        <v>4740</v>
      </c>
      <c r="D72" s="46" t="s">
        <v>54</v>
      </c>
      <c r="E72" s="47">
        <f>'[1]11.01.2010'!N72</f>
        <v>150</v>
      </c>
      <c r="F72" s="47">
        <f>'[1]11.01.2010'!I72</f>
        <v>150</v>
      </c>
      <c r="G72" s="48"/>
      <c r="H72" s="49"/>
      <c r="I72" s="50">
        <f t="shared" si="0"/>
        <v>150</v>
      </c>
      <c r="J72" s="47">
        <f>'[1]11.01.2010'!M72</f>
        <v>0</v>
      </c>
      <c r="K72" s="51"/>
      <c r="L72" s="47"/>
      <c r="M72" s="52">
        <f t="shared" si="1"/>
        <v>0</v>
      </c>
      <c r="N72" s="245">
        <f t="shared" si="2"/>
        <v>150</v>
      </c>
    </row>
    <row r="73" spans="1:14" s="252" customFormat="1" ht="15.75">
      <c r="A73" s="101"/>
      <c r="B73" s="89"/>
      <c r="C73" s="44">
        <v>4750</v>
      </c>
      <c r="D73" s="46" t="s">
        <v>55</v>
      </c>
      <c r="E73" s="47">
        <f>'[1]11.01.2010'!N73</f>
        <v>200</v>
      </c>
      <c r="F73" s="47">
        <f>'[1]11.01.2010'!I73</f>
        <v>200</v>
      </c>
      <c r="G73" s="48"/>
      <c r="H73" s="49"/>
      <c r="I73" s="50">
        <f t="shared" si="0"/>
        <v>200</v>
      </c>
      <c r="J73" s="47">
        <f>'[1]11.01.2010'!M73</f>
        <v>0</v>
      </c>
      <c r="K73" s="51"/>
      <c r="L73" s="47"/>
      <c r="M73" s="52">
        <f t="shared" si="1"/>
        <v>0</v>
      </c>
      <c r="N73" s="245">
        <f t="shared" si="2"/>
        <v>200</v>
      </c>
    </row>
    <row r="74" spans="1:14" s="252" customFormat="1" ht="12.75" customHeight="1">
      <c r="A74" s="101"/>
      <c r="B74" s="89"/>
      <c r="C74" s="44"/>
      <c r="D74" s="46"/>
      <c r="E74" s="47"/>
      <c r="F74" s="47"/>
      <c r="G74" s="48"/>
      <c r="H74" s="49"/>
      <c r="I74" s="50"/>
      <c r="J74" s="47"/>
      <c r="K74" s="51"/>
      <c r="L74" s="47"/>
      <c r="M74" s="52"/>
      <c r="N74" s="245"/>
    </row>
    <row r="75" spans="1:14" s="252" customFormat="1" ht="12.75" customHeight="1" thickBot="1">
      <c r="A75" s="105"/>
      <c r="B75" s="133">
        <v>75023</v>
      </c>
      <c r="C75" s="54"/>
      <c r="D75" s="56" t="s">
        <v>64</v>
      </c>
      <c r="E75" s="57">
        <f>'[1]11.01.2010'!N75</f>
        <v>1505992.44</v>
      </c>
      <c r="F75" s="57">
        <f>'[1]11.01.2010'!I75</f>
        <v>1490992.44</v>
      </c>
      <c r="G75" s="58">
        <f>SUM(G76:G97)</f>
        <v>12000</v>
      </c>
      <c r="H75" s="59"/>
      <c r="I75" s="60">
        <f t="shared" si="0"/>
        <v>1502992.44</v>
      </c>
      <c r="J75" s="57">
        <f>'[1]11.01.2010'!M75</f>
        <v>15000</v>
      </c>
      <c r="K75" s="61">
        <f>SUM(K76:K97)</f>
        <v>0</v>
      </c>
      <c r="L75" s="57">
        <f>SUM(L76:L97)</f>
        <v>0</v>
      </c>
      <c r="M75" s="62">
        <f t="shared" si="1"/>
        <v>15000</v>
      </c>
      <c r="N75" s="246">
        <f t="shared" si="2"/>
        <v>1517992.44</v>
      </c>
    </row>
    <row r="76" spans="1:14" s="252" customFormat="1" ht="12.75" customHeight="1">
      <c r="A76" s="100"/>
      <c r="B76" s="122"/>
      <c r="C76" s="34">
        <v>3020</v>
      </c>
      <c r="D76" s="36" t="s">
        <v>65</v>
      </c>
      <c r="E76" s="37">
        <f>'[1]11.01.2010'!N76</f>
        <v>3988</v>
      </c>
      <c r="F76" s="37">
        <f>'[1]11.01.2010'!I76</f>
        <v>3988</v>
      </c>
      <c r="G76" s="38"/>
      <c r="H76" s="39"/>
      <c r="I76" s="40">
        <f aca="true" t="shared" si="3" ref="I76:I139">F76+G76-H76</f>
        <v>3988</v>
      </c>
      <c r="J76" s="37">
        <f>'[1]11.01.2010'!M76</f>
        <v>0</v>
      </c>
      <c r="K76" s="41"/>
      <c r="L76" s="37"/>
      <c r="M76" s="42">
        <f aca="true" t="shared" si="4" ref="M76:M139">J76+K76-L76</f>
        <v>0</v>
      </c>
      <c r="N76" s="244">
        <f aca="true" t="shared" si="5" ref="N76:N139">I76+M76</f>
        <v>3988</v>
      </c>
    </row>
    <row r="77" spans="1:14" s="252" customFormat="1" ht="12.75" customHeight="1">
      <c r="A77" s="101"/>
      <c r="B77" s="89"/>
      <c r="C77" s="44">
        <v>4010</v>
      </c>
      <c r="D77" s="46" t="s">
        <v>66</v>
      </c>
      <c r="E77" s="47">
        <f>'[1]11.01.2010'!N77</f>
        <v>886662</v>
      </c>
      <c r="F77" s="47">
        <f>'[1]11.01.2010'!I77</f>
        <v>886662</v>
      </c>
      <c r="G77" s="48"/>
      <c r="H77" s="49"/>
      <c r="I77" s="50">
        <f t="shared" si="3"/>
        <v>886662</v>
      </c>
      <c r="J77" s="47">
        <f>'[1]11.01.2010'!M77</f>
        <v>0</v>
      </c>
      <c r="K77" s="51"/>
      <c r="L77" s="47"/>
      <c r="M77" s="52">
        <f t="shared" si="4"/>
        <v>0</v>
      </c>
      <c r="N77" s="245">
        <f t="shared" si="5"/>
        <v>886662</v>
      </c>
    </row>
    <row r="78" spans="1:14" s="252" customFormat="1" ht="12.75" customHeight="1">
      <c r="A78" s="101"/>
      <c r="B78" s="89"/>
      <c r="C78" s="44">
        <v>4040</v>
      </c>
      <c r="D78" s="46" t="s">
        <v>67</v>
      </c>
      <c r="E78" s="47">
        <f>'[1]11.01.2010'!N78</f>
        <v>60520</v>
      </c>
      <c r="F78" s="47">
        <f>'[1]11.01.2010'!I78</f>
        <v>60520</v>
      </c>
      <c r="G78" s="48"/>
      <c r="H78" s="49"/>
      <c r="I78" s="50">
        <f t="shared" si="3"/>
        <v>60520</v>
      </c>
      <c r="J78" s="47">
        <f>'[1]11.01.2010'!M78</f>
        <v>0</v>
      </c>
      <c r="K78" s="51"/>
      <c r="L78" s="47"/>
      <c r="M78" s="52">
        <f t="shared" si="4"/>
        <v>0</v>
      </c>
      <c r="N78" s="245">
        <f t="shared" si="5"/>
        <v>60520</v>
      </c>
    </row>
    <row r="79" spans="1:14" s="252" customFormat="1" ht="12.75" customHeight="1">
      <c r="A79" s="101"/>
      <c r="B79" s="89"/>
      <c r="C79" s="44">
        <v>4110</v>
      </c>
      <c r="D79" s="46" t="s">
        <v>59</v>
      </c>
      <c r="E79" s="47">
        <f>'[1]11.01.2010'!N79</f>
        <v>143025</v>
      </c>
      <c r="F79" s="47">
        <f>'[1]11.01.2010'!I79</f>
        <v>143025</v>
      </c>
      <c r="G79" s="48"/>
      <c r="H79" s="49"/>
      <c r="I79" s="50">
        <f t="shared" si="3"/>
        <v>143025</v>
      </c>
      <c r="J79" s="47">
        <f>'[1]11.01.2010'!M79</f>
        <v>0</v>
      </c>
      <c r="K79" s="51"/>
      <c r="L79" s="47"/>
      <c r="M79" s="52">
        <f t="shared" si="4"/>
        <v>0</v>
      </c>
      <c r="N79" s="245">
        <f t="shared" si="5"/>
        <v>143025</v>
      </c>
    </row>
    <row r="80" spans="1:14" s="252" customFormat="1" ht="12.75" customHeight="1">
      <c r="A80" s="101"/>
      <c r="B80" s="89"/>
      <c r="C80" s="44">
        <v>4120</v>
      </c>
      <c r="D80" s="46" t="s">
        <v>60</v>
      </c>
      <c r="E80" s="47">
        <f>'[1]11.01.2010'!N80</f>
        <v>23206</v>
      </c>
      <c r="F80" s="47">
        <f>'[1]11.01.2010'!I80</f>
        <v>23206</v>
      </c>
      <c r="G80" s="48"/>
      <c r="H80" s="49"/>
      <c r="I80" s="50">
        <f t="shared" si="3"/>
        <v>23206</v>
      </c>
      <c r="J80" s="47">
        <f>'[1]11.01.2010'!M80</f>
        <v>0</v>
      </c>
      <c r="K80" s="51"/>
      <c r="L80" s="47"/>
      <c r="M80" s="52">
        <f t="shared" si="4"/>
        <v>0</v>
      </c>
      <c r="N80" s="245">
        <f t="shared" si="5"/>
        <v>23206</v>
      </c>
    </row>
    <row r="81" spans="1:14" s="252" customFormat="1" ht="12.75" customHeight="1">
      <c r="A81" s="101"/>
      <c r="B81" s="89"/>
      <c r="C81" s="44">
        <v>4140</v>
      </c>
      <c r="D81" s="46" t="s">
        <v>68</v>
      </c>
      <c r="E81" s="47">
        <f>'[1]11.01.2010'!N81</f>
        <v>20000</v>
      </c>
      <c r="F81" s="47">
        <f>'[1]11.01.2010'!I81</f>
        <v>20000</v>
      </c>
      <c r="G81" s="48"/>
      <c r="H81" s="49"/>
      <c r="I81" s="50">
        <f t="shared" si="3"/>
        <v>20000</v>
      </c>
      <c r="J81" s="47">
        <f>'[1]11.01.2010'!M81</f>
        <v>0</v>
      </c>
      <c r="K81" s="51"/>
      <c r="L81" s="47"/>
      <c r="M81" s="52">
        <f t="shared" si="4"/>
        <v>0</v>
      </c>
      <c r="N81" s="245">
        <f t="shared" si="5"/>
        <v>20000</v>
      </c>
    </row>
    <row r="82" spans="1:14" s="252" customFormat="1" ht="12.75" customHeight="1">
      <c r="A82" s="101"/>
      <c r="B82" s="89"/>
      <c r="C82" s="44">
        <v>4210</v>
      </c>
      <c r="D82" s="46" t="s">
        <v>36</v>
      </c>
      <c r="E82" s="47">
        <f>'[1]11.01.2010'!N82</f>
        <v>73800</v>
      </c>
      <c r="F82" s="47">
        <f>'[1]11.01.2010'!I82</f>
        <v>73800</v>
      </c>
      <c r="G82" s="48"/>
      <c r="H82" s="49"/>
      <c r="I82" s="50">
        <f t="shared" si="3"/>
        <v>73800</v>
      </c>
      <c r="J82" s="47">
        <f>'[1]11.01.2010'!M82</f>
        <v>0</v>
      </c>
      <c r="K82" s="51"/>
      <c r="L82" s="47"/>
      <c r="M82" s="52">
        <f t="shared" si="4"/>
        <v>0</v>
      </c>
      <c r="N82" s="245">
        <f t="shared" si="5"/>
        <v>73800</v>
      </c>
    </row>
    <row r="83" spans="1:14" s="252" customFormat="1" ht="12.75" customHeight="1">
      <c r="A83" s="101"/>
      <c r="B83" s="89"/>
      <c r="C83" s="44">
        <v>4260</v>
      </c>
      <c r="D83" s="46" t="s">
        <v>69</v>
      </c>
      <c r="E83" s="47">
        <f>'[1]11.01.2010'!N83</f>
        <v>34000</v>
      </c>
      <c r="F83" s="47">
        <f>'[1]11.01.2010'!I83</f>
        <v>34000</v>
      </c>
      <c r="G83" s="48"/>
      <c r="H83" s="49"/>
      <c r="I83" s="50">
        <f t="shared" si="3"/>
        <v>34000</v>
      </c>
      <c r="J83" s="47">
        <f>'[1]11.01.2010'!M83</f>
        <v>0</v>
      </c>
      <c r="K83" s="51"/>
      <c r="L83" s="47"/>
      <c r="M83" s="52">
        <f t="shared" si="4"/>
        <v>0</v>
      </c>
      <c r="N83" s="245">
        <f t="shared" si="5"/>
        <v>34000</v>
      </c>
    </row>
    <row r="84" spans="1:14" s="252" customFormat="1" ht="12.75" customHeight="1">
      <c r="A84" s="101"/>
      <c r="B84" s="89"/>
      <c r="C84" s="44">
        <v>4270</v>
      </c>
      <c r="D84" s="46" t="s">
        <v>44</v>
      </c>
      <c r="E84" s="47">
        <f>'[1]11.01.2010'!N84</f>
        <v>5000</v>
      </c>
      <c r="F84" s="47">
        <f>'[1]11.01.2010'!I84</f>
        <v>5000</v>
      </c>
      <c r="G84" s="48">
        <v>12000</v>
      </c>
      <c r="H84" s="49"/>
      <c r="I84" s="50">
        <f t="shared" si="3"/>
        <v>17000</v>
      </c>
      <c r="J84" s="47">
        <f>'[1]11.01.2010'!M84</f>
        <v>0</v>
      </c>
      <c r="K84" s="51"/>
      <c r="L84" s="47"/>
      <c r="M84" s="52">
        <f t="shared" si="4"/>
        <v>0</v>
      </c>
      <c r="N84" s="245">
        <f t="shared" si="5"/>
        <v>17000</v>
      </c>
    </row>
    <row r="85" spans="1:14" s="252" customFormat="1" ht="12.75" customHeight="1">
      <c r="A85" s="101"/>
      <c r="B85" s="89"/>
      <c r="C85" s="44">
        <v>4280</v>
      </c>
      <c r="D85" s="46" t="s">
        <v>70</v>
      </c>
      <c r="E85" s="47">
        <f>'[1]11.01.2010'!N85</f>
        <v>3525</v>
      </c>
      <c r="F85" s="47">
        <f>'[1]11.01.2010'!I85</f>
        <v>3525</v>
      </c>
      <c r="G85" s="48"/>
      <c r="H85" s="49"/>
      <c r="I85" s="50">
        <f t="shared" si="3"/>
        <v>3525</v>
      </c>
      <c r="J85" s="47">
        <f>'[1]11.01.2010'!M85</f>
        <v>0</v>
      </c>
      <c r="K85" s="51"/>
      <c r="L85" s="47"/>
      <c r="M85" s="52">
        <f t="shared" si="4"/>
        <v>0</v>
      </c>
      <c r="N85" s="245">
        <f t="shared" si="5"/>
        <v>3525</v>
      </c>
    </row>
    <row r="86" spans="1:14" s="252" customFormat="1" ht="12.75" customHeight="1">
      <c r="A86" s="101"/>
      <c r="B86" s="89"/>
      <c r="C86" s="44">
        <v>4300</v>
      </c>
      <c r="D86" s="46" t="s">
        <v>63</v>
      </c>
      <c r="E86" s="47">
        <f>'[1]11.01.2010'!N86</f>
        <v>119662.44</v>
      </c>
      <c r="F86" s="47">
        <f>'[1]11.01.2010'!I86</f>
        <v>119662.44</v>
      </c>
      <c r="G86" s="48"/>
      <c r="H86" s="49"/>
      <c r="I86" s="50">
        <f t="shared" si="3"/>
        <v>119662.44</v>
      </c>
      <c r="J86" s="47">
        <f>'[1]11.01.2010'!M86</f>
        <v>0</v>
      </c>
      <c r="K86" s="51"/>
      <c r="L86" s="47"/>
      <c r="M86" s="52">
        <f t="shared" si="4"/>
        <v>0</v>
      </c>
      <c r="N86" s="245">
        <f t="shared" si="5"/>
        <v>119662.44</v>
      </c>
    </row>
    <row r="87" spans="1:14" s="252" customFormat="1" ht="12.75" customHeight="1">
      <c r="A87" s="101"/>
      <c r="B87" s="89"/>
      <c r="C87" s="44">
        <v>4350</v>
      </c>
      <c r="D87" s="46" t="s">
        <v>71</v>
      </c>
      <c r="E87" s="47">
        <f>'[1]11.01.2010'!N87</f>
        <v>2500</v>
      </c>
      <c r="F87" s="47">
        <f>'[1]11.01.2010'!I87</f>
        <v>2500</v>
      </c>
      <c r="G87" s="48"/>
      <c r="H87" s="49"/>
      <c r="I87" s="50">
        <f t="shared" si="3"/>
        <v>2500</v>
      </c>
      <c r="J87" s="47">
        <f>'[1]11.01.2010'!M87</f>
        <v>0</v>
      </c>
      <c r="K87" s="51"/>
      <c r="L87" s="47"/>
      <c r="M87" s="52">
        <f t="shared" si="4"/>
        <v>0</v>
      </c>
      <c r="N87" s="245">
        <f t="shared" si="5"/>
        <v>2500</v>
      </c>
    </row>
    <row r="88" spans="1:14" s="252" customFormat="1" ht="12.75" customHeight="1">
      <c r="A88" s="101"/>
      <c r="B88" s="89"/>
      <c r="C88" s="44">
        <v>4360</v>
      </c>
      <c r="D88" s="46" t="s">
        <v>72</v>
      </c>
      <c r="E88" s="47">
        <f>'[1]11.01.2010'!N88</f>
        <v>3000</v>
      </c>
      <c r="F88" s="47">
        <f>'[1]11.01.2010'!I88</f>
        <v>3000</v>
      </c>
      <c r="G88" s="48"/>
      <c r="H88" s="49"/>
      <c r="I88" s="50">
        <f t="shared" si="3"/>
        <v>3000</v>
      </c>
      <c r="J88" s="47">
        <f>'[1]11.01.2010'!M88</f>
        <v>0</v>
      </c>
      <c r="K88" s="51"/>
      <c r="L88" s="47"/>
      <c r="M88" s="52">
        <f t="shared" si="4"/>
        <v>0</v>
      </c>
      <c r="N88" s="245">
        <f t="shared" si="5"/>
        <v>3000</v>
      </c>
    </row>
    <row r="89" spans="1:14" s="252" customFormat="1" ht="12.75" customHeight="1">
      <c r="A89" s="101"/>
      <c r="B89" s="104"/>
      <c r="C89" s="44">
        <v>4370</v>
      </c>
      <c r="D89" s="46" t="s">
        <v>73</v>
      </c>
      <c r="E89" s="47">
        <f>'[1]11.01.2010'!N89</f>
        <v>10500</v>
      </c>
      <c r="F89" s="47">
        <f>'[1]11.01.2010'!I89</f>
        <v>10500</v>
      </c>
      <c r="G89" s="48"/>
      <c r="H89" s="49"/>
      <c r="I89" s="50">
        <f t="shared" si="3"/>
        <v>10500</v>
      </c>
      <c r="J89" s="47">
        <f>'[1]11.01.2010'!M89</f>
        <v>0</v>
      </c>
      <c r="K89" s="51"/>
      <c r="L89" s="47"/>
      <c r="M89" s="52">
        <f t="shared" si="4"/>
        <v>0</v>
      </c>
      <c r="N89" s="245">
        <f t="shared" si="5"/>
        <v>10500</v>
      </c>
    </row>
    <row r="90" spans="1:14" s="252" customFormat="1" ht="12.75" customHeight="1">
      <c r="A90" s="101"/>
      <c r="B90" s="104"/>
      <c r="C90" s="44">
        <v>4410</v>
      </c>
      <c r="D90" s="46" t="s">
        <v>74</v>
      </c>
      <c r="E90" s="47">
        <f>'[1]11.01.2010'!N90</f>
        <v>15080</v>
      </c>
      <c r="F90" s="47">
        <f>'[1]11.01.2010'!I90</f>
        <v>15080</v>
      </c>
      <c r="G90" s="48"/>
      <c r="H90" s="49"/>
      <c r="I90" s="50">
        <f t="shared" si="3"/>
        <v>15080</v>
      </c>
      <c r="J90" s="47">
        <f>'[1]11.01.2010'!M90</f>
        <v>0</v>
      </c>
      <c r="K90" s="51"/>
      <c r="L90" s="47"/>
      <c r="M90" s="52">
        <f t="shared" si="4"/>
        <v>0</v>
      </c>
      <c r="N90" s="245">
        <f t="shared" si="5"/>
        <v>15080</v>
      </c>
    </row>
    <row r="91" spans="1:14" s="252" customFormat="1" ht="12.75" customHeight="1">
      <c r="A91" s="101"/>
      <c r="B91" s="89"/>
      <c r="C91" s="44">
        <v>4430</v>
      </c>
      <c r="D91" s="46" t="s">
        <v>46</v>
      </c>
      <c r="E91" s="47">
        <f>'[1]11.01.2010'!N91</f>
        <v>12400</v>
      </c>
      <c r="F91" s="47">
        <f>'[1]11.01.2010'!I91</f>
        <v>12400</v>
      </c>
      <c r="G91" s="48"/>
      <c r="H91" s="49"/>
      <c r="I91" s="50">
        <f t="shared" si="3"/>
        <v>12400</v>
      </c>
      <c r="J91" s="47">
        <f>'[1]11.01.2010'!M91</f>
        <v>0</v>
      </c>
      <c r="K91" s="51"/>
      <c r="L91" s="47"/>
      <c r="M91" s="52">
        <f t="shared" si="4"/>
        <v>0</v>
      </c>
      <c r="N91" s="245">
        <f t="shared" si="5"/>
        <v>12400</v>
      </c>
    </row>
    <row r="92" spans="1:14" s="252" customFormat="1" ht="12.75" customHeight="1">
      <c r="A92" s="101"/>
      <c r="B92" s="89"/>
      <c r="C92" s="44">
        <v>4440</v>
      </c>
      <c r="D92" s="46" t="s">
        <v>75</v>
      </c>
      <c r="E92" s="47">
        <f>'[1]11.01.2010'!N92</f>
        <v>26524</v>
      </c>
      <c r="F92" s="47">
        <f>'[1]11.01.2010'!I92</f>
        <v>26524</v>
      </c>
      <c r="G92" s="48"/>
      <c r="H92" s="49"/>
      <c r="I92" s="50">
        <f t="shared" si="3"/>
        <v>26524</v>
      </c>
      <c r="J92" s="47">
        <f>'[1]11.01.2010'!M92</f>
        <v>0</v>
      </c>
      <c r="K92" s="51"/>
      <c r="L92" s="47"/>
      <c r="M92" s="52">
        <f t="shared" si="4"/>
        <v>0</v>
      </c>
      <c r="N92" s="245">
        <f t="shared" si="5"/>
        <v>26524</v>
      </c>
    </row>
    <row r="93" spans="1:14" s="252" customFormat="1" ht="12.75" customHeight="1">
      <c r="A93" s="101"/>
      <c r="B93" s="89"/>
      <c r="C93" s="44">
        <v>4700</v>
      </c>
      <c r="D93" s="46" t="s">
        <v>76</v>
      </c>
      <c r="E93" s="47">
        <f>'[1]11.01.2010'!N93</f>
        <v>12000</v>
      </c>
      <c r="F93" s="47">
        <f>'[1]11.01.2010'!I93</f>
        <v>12000</v>
      </c>
      <c r="G93" s="48"/>
      <c r="H93" s="49"/>
      <c r="I93" s="50">
        <f t="shared" si="3"/>
        <v>12000</v>
      </c>
      <c r="J93" s="47">
        <f>'[1]11.01.2010'!M93</f>
        <v>0</v>
      </c>
      <c r="K93" s="51"/>
      <c r="L93" s="47"/>
      <c r="M93" s="52">
        <f t="shared" si="4"/>
        <v>0</v>
      </c>
      <c r="N93" s="245">
        <f t="shared" si="5"/>
        <v>12000</v>
      </c>
    </row>
    <row r="94" spans="1:14" s="252" customFormat="1" ht="12.75" customHeight="1">
      <c r="A94" s="101"/>
      <c r="B94" s="89"/>
      <c r="C94" s="44">
        <v>4740</v>
      </c>
      <c r="D94" s="46" t="s">
        <v>54</v>
      </c>
      <c r="E94" s="47">
        <f>'[1]11.01.2010'!N94</f>
        <v>7000</v>
      </c>
      <c r="F94" s="47">
        <f>'[1]11.01.2010'!I94</f>
        <v>7000</v>
      </c>
      <c r="G94" s="48"/>
      <c r="H94" s="49"/>
      <c r="I94" s="50">
        <f t="shared" si="3"/>
        <v>7000</v>
      </c>
      <c r="J94" s="47">
        <f>'[1]11.01.2010'!M94</f>
        <v>0</v>
      </c>
      <c r="K94" s="51"/>
      <c r="L94" s="47"/>
      <c r="M94" s="52">
        <f t="shared" si="4"/>
        <v>0</v>
      </c>
      <c r="N94" s="245">
        <f t="shared" si="5"/>
        <v>7000</v>
      </c>
    </row>
    <row r="95" spans="1:14" s="252" customFormat="1" ht="12.75" customHeight="1">
      <c r="A95" s="101"/>
      <c r="B95" s="89"/>
      <c r="C95" s="44">
        <v>4750</v>
      </c>
      <c r="D95" s="46" t="s">
        <v>55</v>
      </c>
      <c r="E95" s="47">
        <f>'[1]11.01.2010'!N95</f>
        <v>28600</v>
      </c>
      <c r="F95" s="47">
        <f>'[1]11.01.2010'!I95</f>
        <v>28600</v>
      </c>
      <c r="G95" s="48"/>
      <c r="H95" s="49"/>
      <c r="I95" s="50">
        <f t="shared" si="3"/>
        <v>28600</v>
      </c>
      <c r="J95" s="47">
        <f>'[1]11.01.2010'!M95</f>
        <v>0</v>
      </c>
      <c r="K95" s="51"/>
      <c r="L95" s="47"/>
      <c r="M95" s="52">
        <f t="shared" si="4"/>
        <v>0</v>
      </c>
      <c r="N95" s="245">
        <f t="shared" si="5"/>
        <v>28600</v>
      </c>
    </row>
    <row r="96" spans="1:14" s="252" customFormat="1" ht="15.75">
      <c r="A96" s="101"/>
      <c r="B96" s="89"/>
      <c r="C96" s="44">
        <v>6050</v>
      </c>
      <c r="D96" s="46" t="s">
        <v>28</v>
      </c>
      <c r="E96" s="47">
        <f>'[1]11.01.2010'!N96</f>
        <v>7000</v>
      </c>
      <c r="F96" s="47">
        <f>'[1]11.01.2010'!I96</f>
        <v>0</v>
      </c>
      <c r="G96" s="48"/>
      <c r="H96" s="49"/>
      <c r="I96" s="50">
        <f t="shared" si="3"/>
        <v>0</v>
      </c>
      <c r="J96" s="47">
        <f>'[1]11.01.2010'!M96</f>
        <v>7000</v>
      </c>
      <c r="K96" s="51"/>
      <c r="L96" s="47"/>
      <c r="M96" s="52">
        <f t="shared" si="4"/>
        <v>7000</v>
      </c>
      <c r="N96" s="245">
        <f t="shared" si="5"/>
        <v>7000</v>
      </c>
    </row>
    <row r="97" spans="1:14" s="252" customFormat="1" ht="12.75" customHeight="1">
      <c r="A97" s="101"/>
      <c r="B97" s="89"/>
      <c r="C97" s="44">
        <v>6060</v>
      </c>
      <c r="D97" s="46" t="s">
        <v>77</v>
      </c>
      <c r="E97" s="47">
        <f>'[1]11.01.2010'!N97</f>
        <v>8000</v>
      </c>
      <c r="F97" s="47">
        <f>'[1]11.01.2010'!I97</f>
        <v>0</v>
      </c>
      <c r="G97" s="48"/>
      <c r="H97" s="49"/>
      <c r="I97" s="50">
        <f t="shared" si="3"/>
        <v>0</v>
      </c>
      <c r="J97" s="47">
        <f>'[1]11.01.2010'!M97</f>
        <v>8000</v>
      </c>
      <c r="K97" s="51"/>
      <c r="L97" s="47"/>
      <c r="M97" s="52">
        <f t="shared" si="4"/>
        <v>8000</v>
      </c>
      <c r="N97" s="245">
        <f t="shared" si="5"/>
        <v>8000</v>
      </c>
    </row>
    <row r="98" spans="1:14" s="252" customFormat="1" ht="12.75" customHeight="1">
      <c r="A98" s="101"/>
      <c r="B98" s="89"/>
      <c r="C98" s="44"/>
      <c r="D98" s="46"/>
      <c r="E98" s="47"/>
      <c r="F98" s="47"/>
      <c r="G98" s="48"/>
      <c r="H98" s="49"/>
      <c r="I98" s="50"/>
      <c r="J98" s="47"/>
      <c r="K98" s="51"/>
      <c r="L98" s="47"/>
      <c r="M98" s="52"/>
      <c r="N98" s="245"/>
    </row>
    <row r="99" spans="1:14" s="252" customFormat="1" ht="12.75" customHeight="1" thickBot="1">
      <c r="A99" s="105"/>
      <c r="B99" s="133">
        <v>75075</v>
      </c>
      <c r="C99" s="54"/>
      <c r="D99" s="56" t="s">
        <v>78</v>
      </c>
      <c r="E99" s="57">
        <f>'[1]11.01.2010'!N99</f>
        <v>10000</v>
      </c>
      <c r="F99" s="57">
        <f>'[1]11.01.2010'!I99</f>
        <v>10000</v>
      </c>
      <c r="G99" s="58"/>
      <c r="H99" s="59"/>
      <c r="I99" s="60">
        <f t="shared" si="3"/>
        <v>10000</v>
      </c>
      <c r="J99" s="57">
        <f>'[1]11.01.2010'!M99</f>
        <v>0</v>
      </c>
      <c r="K99" s="61">
        <f>SUM(K100:K102)</f>
        <v>0</v>
      </c>
      <c r="L99" s="57">
        <f>SUM(L100:L102)</f>
        <v>0</v>
      </c>
      <c r="M99" s="62">
        <f t="shared" si="4"/>
        <v>0</v>
      </c>
      <c r="N99" s="246">
        <f t="shared" si="5"/>
        <v>10000</v>
      </c>
    </row>
    <row r="100" spans="1:14" s="252" customFormat="1" ht="15.75" customHeight="1">
      <c r="A100" s="100"/>
      <c r="B100" s="89"/>
      <c r="C100" s="44">
        <v>4210</v>
      </c>
      <c r="D100" s="46" t="s">
        <v>36</v>
      </c>
      <c r="E100" s="37">
        <f>'[1]11.01.2010'!N100</f>
        <v>3500</v>
      </c>
      <c r="F100" s="37">
        <f>'[1]11.01.2010'!I100</f>
        <v>3500</v>
      </c>
      <c r="G100" s="38"/>
      <c r="H100" s="39"/>
      <c r="I100" s="40">
        <f t="shared" si="3"/>
        <v>3500</v>
      </c>
      <c r="J100" s="37">
        <f>'[1]11.01.2010'!M100</f>
        <v>0</v>
      </c>
      <c r="K100" s="41"/>
      <c r="L100" s="37"/>
      <c r="M100" s="42">
        <f t="shared" si="4"/>
        <v>0</v>
      </c>
      <c r="N100" s="244">
        <f t="shared" si="5"/>
        <v>3500</v>
      </c>
    </row>
    <row r="101" spans="1:14" s="252" customFormat="1" ht="15.75">
      <c r="A101" s="101"/>
      <c r="B101" s="122"/>
      <c r="C101" s="34">
        <v>4300</v>
      </c>
      <c r="D101" s="46" t="s">
        <v>63</v>
      </c>
      <c r="E101" s="47">
        <f>'[1]11.01.2010'!N101</f>
        <v>6500</v>
      </c>
      <c r="F101" s="47">
        <f>'[1]11.01.2010'!I101</f>
        <v>6500</v>
      </c>
      <c r="G101" s="38"/>
      <c r="H101" s="39"/>
      <c r="I101" s="50">
        <f t="shared" si="3"/>
        <v>6500</v>
      </c>
      <c r="J101" s="47">
        <f>'[1]11.01.2010'!M101</f>
        <v>0</v>
      </c>
      <c r="K101" s="51"/>
      <c r="L101" s="47"/>
      <c r="M101" s="52">
        <f t="shared" si="4"/>
        <v>0</v>
      </c>
      <c r="N101" s="245">
        <f t="shared" si="5"/>
        <v>6500</v>
      </c>
    </row>
    <row r="102" spans="1:14" s="252" customFormat="1" ht="12.75" customHeight="1">
      <c r="A102" s="101"/>
      <c r="B102" s="134"/>
      <c r="C102" s="135"/>
      <c r="D102" s="75"/>
      <c r="E102" s="47">
        <f>'[1]11.01.2010'!N102</f>
        <v>0</v>
      </c>
      <c r="F102" s="47">
        <f>'[1]11.01.2010'!I102</f>
        <v>0</v>
      </c>
      <c r="G102" s="72"/>
      <c r="H102" s="73"/>
      <c r="I102" s="50"/>
      <c r="J102" s="47"/>
      <c r="K102" s="51"/>
      <c r="L102" s="47"/>
      <c r="M102" s="52"/>
      <c r="N102" s="245"/>
    </row>
    <row r="103" spans="1:14" s="252" customFormat="1" ht="17.25" customHeight="1" thickBot="1">
      <c r="A103" s="105"/>
      <c r="B103" s="133">
        <v>75095</v>
      </c>
      <c r="C103" s="54"/>
      <c r="D103" s="56" t="s">
        <v>35</v>
      </c>
      <c r="E103" s="57">
        <f>'[1]11.01.2010'!N103</f>
        <v>44590</v>
      </c>
      <c r="F103" s="57">
        <f>'[1]11.01.2010'!I103</f>
        <v>44590</v>
      </c>
      <c r="G103" s="58"/>
      <c r="H103" s="59"/>
      <c r="I103" s="60">
        <f t="shared" si="3"/>
        <v>44590</v>
      </c>
      <c r="J103" s="57">
        <f>'[1]11.01.2010'!M103</f>
        <v>0</v>
      </c>
      <c r="K103" s="61">
        <f>SUM(K104:K106)</f>
        <v>0</v>
      </c>
      <c r="L103" s="57">
        <f>SUM(L104:L106)</f>
        <v>0</v>
      </c>
      <c r="M103" s="62">
        <f t="shared" si="4"/>
        <v>0</v>
      </c>
      <c r="N103" s="246">
        <f t="shared" si="5"/>
        <v>44590</v>
      </c>
    </row>
    <row r="104" spans="1:14" s="252" customFormat="1" ht="15" customHeight="1">
      <c r="A104" s="106"/>
      <c r="B104" s="136"/>
      <c r="C104" s="34">
        <v>3030</v>
      </c>
      <c r="D104" s="36" t="s">
        <v>62</v>
      </c>
      <c r="E104" s="37">
        <f>'[1]11.01.2010'!N104</f>
        <v>29240</v>
      </c>
      <c r="F104" s="37">
        <f>'[1]11.01.2010'!I104</f>
        <v>29240</v>
      </c>
      <c r="G104" s="76"/>
      <c r="H104" s="77"/>
      <c r="I104" s="40">
        <f t="shared" si="3"/>
        <v>29240</v>
      </c>
      <c r="J104" s="37">
        <f>'[1]11.01.2010'!M104</f>
        <v>0</v>
      </c>
      <c r="K104" s="41"/>
      <c r="L104" s="37"/>
      <c r="M104" s="42">
        <f t="shared" si="4"/>
        <v>0</v>
      </c>
      <c r="N104" s="244">
        <f t="shared" si="5"/>
        <v>29240</v>
      </c>
    </row>
    <row r="105" spans="1:14" s="252" customFormat="1" ht="15.75" customHeight="1">
      <c r="A105" s="101"/>
      <c r="B105" s="89"/>
      <c r="C105" s="44">
        <v>4210</v>
      </c>
      <c r="D105" s="46" t="s">
        <v>79</v>
      </c>
      <c r="E105" s="47">
        <f>'[1]11.01.2010'!N105</f>
        <v>3500</v>
      </c>
      <c r="F105" s="47">
        <f>'[1]11.01.2010'!I105</f>
        <v>3500</v>
      </c>
      <c r="G105" s="48"/>
      <c r="H105" s="49"/>
      <c r="I105" s="50">
        <f t="shared" si="3"/>
        <v>3500</v>
      </c>
      <c r="J105" s="47">
        <f>'[1]11.01.2010'!M105</f>
        <v>0</v>
      </c>
      <c r="K105" s="51"/>
      <c r="L105" s="47"/>
      <c r="M105" s="52">
        <f t="shared" si="4"/>
        <v>0</v>
      </c>
      <c r="N105" s="245">
        <f t="shared" si="5"/>
        <v>3500</v>
      </c>
    </row>
    <row r="106" spans="1:14" s="252" customFormat="1" ht="15">
      <c r="A106" s="118"/>
      <c r="B106" s="89"/>
      <c r="C106" s="44">
        <v>4430</v>
      </c>
      <c r="D106" s="46" t="s">
        <v>80</v>
      </c>
      <c r="E106" s="47">
        <f>'[1]11.01.2010'!N106</f>
        <v>11850</v>
      </c>
      <c r="F106" s="47">
        <f>'[1]11.01.2010'!I106</f>
        <v>11850</v>
      </c>
      <c r="G106" s="48"/>
      <c r="H106" s="49"/>
      <c r="I106" s="50">
        <f t="shared" si="3"/>
        <v>11850</v>
      </c>
      <c r="J106" s="47">
        <f>'[1]11.01.2010'!M106</f>
        <v>0</v>
      </c>
      <c r="K106" s="51"/>
      <c r="L106" s="47"/>
      <c r="M106" s="52">
        <f t="shared" si="4"/>
        <v>0</v>
      </c>
      <c r="N106" s="245">
        <f t="shared" si="5"/>
        <v>11850</v>
      </c>
    </row>
    <row r="107" spans="1:14" s="252" customFormat="1" ht="15">
      <c r="A107" s="118"/>
      <c r="B107" s="89"/>
      <c r="C107" s="44"/>
      <c r="D107" s="46"/>
      <c r="E107" s="47"/>
      <c r="F107" s="47"/>
      <c r="G107" s="48"/>
      <c r="H107" s="49"/>
      <c r="I107" s="50"/>
      <c r="J107" s="47"/>
      <c r="K107" s="51"/>
      <c r="L107" s="47"/>
      <c r="M107" s="52"/>
      <c r="N107" s="245"/>
    </row>
    <row r="108" spans="1:14" s="252" customFormat="1" ht="12.75" customHeight="1">
      <c r="A108" s="137">
        <v>751</v>
      </c>
      <c r="B108" s="138"/>
      <c r="C108" s="139"/>
      <c r="D108" s="140" t="s">
        <v>81</v>
      </c>
      <c r="E108" s="52"/>
      <c r="F108" s="141"/>
      <c r="G108" s="48"/>
      <c r="H108" s="49"/>
      <c r="I108" s="50"/>
      <c r="J108" s="47"/>
      <c r="K108" s="51"/>
      <c r="L108" s="47"/>
      <c r="M108" s="52"/>
      <c r="N108" s="245"/>
    </row>
    <row r="109" spans="1:14" s="251" customFormat="1" ht="12.75" customHeight="1" thickBot="1">
      <c r="A109" s="142"/>
      <c r="B109" s="143"/>
      <c r="C109" s="144"/>
      <c r="D109" s="145" t="s">
        <v>82</v>
      </c>
      <c r="E109" s="17">
        <f>'[1]11.01.2010'!N109</f>
        <v>1030</v>
      </c>
      <c r="F109" s="18">
        <f>'[1]11.01.2010'!I109</f>
        <v>1030</v>
      </c>
      <c r="G109" s="19"/>
      <c r="H109" s="20"/>
      <c r="I109" s="21">
        <f t="shared" si="3"/>
        <v>1030</v>
      </c>
      <c r="J109" s="17">
        <f>'[1]11.01.2010'!M109</f>
        <v>0</v>
      </c>
      <c r="K109" s="19">
        <f>K110</f>
        <v>0</v>
      </c>
      <c r="L109" s="17">
        <f>L110</f>
        <v>0</v>
      </c>
      <c r="M109" s="17">
        <f t="shared" si="4"/>
        <v>0</v>
      </c>
      <c r="N109" s="242">
        <f t="shared" si="5"/>
        <v>1030</v>
      </c>
    </row>
    <row r="110" spans="1:14" s="252" customFormat="1" ht="15.75" customHeight="1" thickBot="1" thickTop="1">
      <c r="A110" s="116"/>
      <c r="B110" s="146">
        <v>75101</v>
      </c>
      <c r="C110" s="26"/>
      <c r="D110" s="147" t="s">
        <v>83</v>
      </c>
      <c r="E110" s="28">
        <f>'[1]11.01.2010'!N110</f>
        <v>1030</v>
      </c>
      <c r="F110" s="28">
        <f>'[1]11.01.2010'!I110</f>
        <v>1030</v>
      </c>
      <c r="G110" s="29"/>
      <c r="H110" s="30"/>
      <c r="I110" s="31">
        <f t="shared" si="3"/>
        <v>1030</v>
      </c>
      <c r="J110" s="28">
        <f>'[1]11.01.2010'!M110</f>
        <v>0</v>
      </c>
      <c r="K110" s="32">
        <f>SUM(K111:K113)</f>
        <v>0</v>
      </c>
      <c r="L110" s="28">
        <f>SUM(L111:L113)</f>
        <v>0</v>
      </c>
      <c r="M110" s="33">
        <f t="shared" si="4"/>
        <v>0</v>
      </c>
      <c r="N110" s="247">
        <f t="shared" si="5"/>
        <v>1030</v>
      </c>
    </row>
    <row r="111" spans="1:14" s="252" customFormat="1" ht="13.5" customHeight="1">
      <c r="A111" s="117"/>
      <c r="B111" s="89"/>
      <c r="C111" s="44">
        <v>4110</v>
      </c>
      <c r="D111" s="46" t="s">
        <v>84</v>
      </c>
      <c r="E111" s="37">
        <f>'[1]11.01.2010'!N111</f>
        <v>132.31</v>
      </c>
      <c r="F111" s="37">
        <f>'[1]11.01.2010'!I111</f>
        <v>132.31</v>
      </c>
      <c r="G111" s="48"/>
      <c r="H111" s="49"/>
      <c r="I111" s="40">
        <f t="shared" si="3"/>
        <v>132.31</v>
      </c>
      <c r="J111" s="37">
        <f>'[1]11.01.2010'!M111</f>
        <v>0</v>
      </c>
      <c r="K111" s="41"/>
      <c r="L111" s="37"/>
      <c r="M111" s="42">
        <f t="shared" si="4"/>
        <v>0</v>
      </c>
      <c r="N111" s="244">
        <f t="shared" si="5"/>
        <v>132.31</v>
      </c>
    </row>
    <row r="112" spans="1:14" s="252" customFormat="1" ht="15">
      <c r="A112" s="118"/>
      <c r="B112" s="89"/>
      <c r="C112" s="44">
        <v>4120</v>
      </c>
      <c r="D112" s="46" t="s">
        <v>85</v>
      </c>
      <c r="E112" s="47">
        <f>'[1]11.01.2010'!N112</f>
        <v>21.47</v>
      </c>
      <c r="F112" s="47">
        <f>'[1]11.01.2010'!I112</f>
        <v>21.47</v>
      </c>
      <c r="G112" s="48"/>
      <c r="H112" s="49"/>
      <c r="I112" s="50">
        <f t="shared" si="3"/>
        <v>21.47</v>
      </c>
      <c r="J112" s="47">
        <f>'[1]11.01.2010'!M112</f>
        <v>0</v>
      </c>
      <c r="K112" s="51"/>
      <c r="L112" s="47"/>
      <c r="M112" s="52">
        <f t="shared" si="4"/>
        <v>0</v>
      </c>
      <c r="N112" s="245">
        <f t="shared" si="5"/>
        <v>21.47</v>
      </c>
    </row>
    <row r="113" spans="1:14" s="252" customFormat="1" ht="15">
      <c r="A113" s="118"/>
      <c r="B113" s="89"/>
      <c r="C113" s="44">
        <v>4170</v>
      </c>
      <c r="D113" s="46" t="s">
        <v>43</v>
      </c>
      <c r="E113" s="47">
        <f>'[1]11.01.2010'!N113</f>
        <v>876.22</v>
      </c>
      <c r="F113" s="47">
        <f>'[1]11.01.2010'!I113</f>
        <v>876.22</v>
      </c>
      <c r="G113" s="48"/>
      <c r="H113" s="49"/>
      <c r="I113" s="50">
        <f t="shared" si="3"/>
        <v>876.22</v>
      </c>
      <c r="J113" s="47">
        <f>'[1]11.01.2010'!M113</f>
        <v>0</v>
      </c>
      <c r="K113" s="51"/>
      <c r="L113" s="47"/>
      <c r="M113" s="52">
        <f t="shared" si="4"/>
        <v>0</v>
      </c>
      <c r="N113" s="245">
        <f t="shared" si="5"/>
        <v>876.22</v>
      </c>
    </row>
    <row r="114" spans="1:14" s="252" customFormat="1" ht="12.75" customHeight="1">
      <c r="A114" s="118"/>
      <c r="B114" s="89"/>
      <c r="C114" s="44"/>
      <c r="D114" s="46"/>
      <c r="E114" s="47">
        <f>'[1]11.01.2010'!N114</f>
        <v>0</v>
      </c>
      <c r="F114" s="47">
        <f>'[1]11.01.2010'!I114</f>
        <v>0</v>
      </c>
      <c r="G114" s="48"/>
      <c r="H114" s="49"/>
      <c r="I114" s="50"/>
      <c r="J114" s="47"/>
      <c r="K114" s="51"/>
      <c r="L114" s="47"/>
      <c r="M114" s="52"/>
      <c r="N114" s="245"/>
    </row>
    <row r="115" spans="1:14" s="251" customFormat="1" ht="12.75" customHeight="1" thickBot="1">
      <c r="A115" s="79">
        <v>754</v>
      </c>
      <c r="B115" s="148"/>
      <c r="C115" s="14"/>
      <c r="D115" s="149" t="s">
        <v>86</v>
      </c>
      <c r="E115" s="17">
        <f>'[1]11.01.2010'!N115</f>
        <v>85410</v>
      </c>
      <c r="F115" s="18">
        <f>'[1]11.01.2010'!I115</f>
        <v>73410</v>
      </c>
      <c r="G115" s="150"/>
      <c r="H115" s="151"/>
      <c r="I115" s="21">
        <f t="shared" si="3"/>
        <v>73410</v>
      </c>
      <c r="J115" s="17">
        <f>'[1]11.01.2010'!M115</f>
        <v>12000</v>
      </c>
      <c r="K115" s="19">
        <f>K116+K132+K139</f>
        <v>0</v>
      </c>
      <c r="L115" s="17">
        <f>L116+L132+L139</f>
        <v>0</v>
      </c>
      <c r="M115" s="17">
        <f t="shared" si="4"/>
        <v>12000</v>
      </c>
      <c r="N115" s="242">
        <f t="shared" si="5"/>
        <v>85410</v>
      </c>
    </row>
    <row r="116" spans="1:14" s="252" customFormat="1" ht="12.75" customHeight="1" thickBot="1" thickTop="1">
      <c r="A116" s="119"/>
      <c r="B116" s="121">
        <v>75412</v>
      </c>
      <c r="C116" s="83"/>
      <c r="D116" s="84" t="s">
        <v>87</v>
      </c>
      <c r="E116" s="28">
        <f>'[1]11.01.2010'!N116</f>
        <v>76260</v>
      </c>
      <c r="F116" s="28">
        <f>'[1]11.01.2010'!I116</f>
        <v>69260</v>
      </c>
      <c r="G116" s="85"/>
      <c r="H116" s="86"/>
      <c r="I116" s="31">
        <f t="shared" si="3"/>
        <v>69260</v>
      </c>
      <c r="J116" s="28">
        <f>'[1]11.01.2010'!M116</f>
        <v>7000</v>
      </c>
      <c r="K116" s="32">
        <f>SUM(K117:K130)</f>
        <v>0</v>
      </c>
      <c r="L116" s="28">
        <f>SUM(L117:L130)</f>
        <v>0</v>
      </c>
      <c r="M116" s="33">
        <f t="shared" si="4"/>
        <v>7000</v>
      </c>
      <c r="N116" s="247">
        <f t="shared" si="5"/>
        <v>76260</v>
      </c>
    </row>
    <row r="117" spans="1:14" s="252" customFormat="1" ht="12.75" customHeight="1">
      <c r="A117" s="117"/>
      <c r="B117" s="89"/>
      <c r="C117" s="44">
        <v>2820</v>
      </c>
      <c r="D117" s="46" t="s">
        <v>88</v>
      </c>
      <c r="E117" s="37">
        <f>'[1]11.01.2010'!N117</f>
        <v>0</v>
      </c>
      <c r="F117" s="37">
        <f>'[1]11.01.2010'!I117</f>
        <v>0</v>
      </c>
      <c r="G117" s="38"/>
      <c r="H117" s="39"/>
      <c r="I117" s="40">
        <f t="shared" si="3"/>
        <v>0</v>
      </c>
      <c r="J117" s="37">
        <f>'[1]11.01.2010'!M117</f>
        <v>0</v>
      </c>
      <c r="K117" s="41"/>
      <c r="L117" s="37"/>
      <c r="M117" s="42">
        <f t="shared" si="4"/>
        <v>0</v>
      </c>
      <c r="N117" s="244">
        <f t="shared" si="5"/>
        <v>0</v>
      </c>
    </row>
    <row r="118" spans="1:14" s="252" customFormat="1" ht="12.75" customHeight="1">
      <c r="A118" s="117"/>
      <c r="B118" s="89"/>
      <c r="C118" s="44"/>
      <c r="D118" s="46" t="s">
        <v>89</v>
      </c>
      <c r="E118" s="47">
        <f>'[1]11.01.2010'!N118</f>
        <v>6200</v>
      </c>
      <c r="F118" s="47">
        <f>'[1]11.01.2010'!I118</f>
        <v>6200</v>
      </c>
      <c r="G118" s="38"/>
      <c r="H118" s="39"/>
      <c r="I118" s="50">
        <f t="shared" si="3"/>
        <v>6200</v>
      </c>
      <c r="J118" s="47">
        <f>'[1]11.01.2010'!M118</f>
        <v>0</v>
      </c>
      <c r="K118" s="51"/>
      <c r="L118" s="47"/>
      <c r="M118" s="52">
        <f t="shared" si="4"/>
        <v>0</v>
      </c>
      <c r="N118" s="245">
        <f t="shared" si="5"/>
        <v>6200</v>
      </c>
    </row>
    <row r="119" spans="1:14" s="252" customFormat="1" ht="12.75" customHeight="1">
      <c r="A119" s="117"/>
      <c r="B119" s="89"/>
      <c r="C119" s="44">
        <v>3030</v>
      </c>
      <c r="D119" s="46" t="s">
        <v>90</v>
      </c>
      <c r="E119" s="47">
        <f>'[1]11.01.2010'!N119</f>
        <v>8000</v>
      </c>
      <c r="F119" s="47">
        <f>'[1]11.01.2010'!I119</f>
        <v>8000</v>
      </c>
      <c r="G119" s="38"/>
      <c r="H119" s="39"/>
      <c r="I119" s="50">
        <f t="shared" si="3"/>
        <v>8000</v>
      </c>
      <c r="J119" s="47">
        <f>'[1]11.01.2010'!M119</f>
        <v>0</v>
      </c>
      <c r="K119" s="51"/>
      <c r="L119" s="47"/>
      <c r="M119" s="52">
        <f t="shared" si="4"/>
        <v>0</v>
      </c>
      <c r="N119" s="245">
        <f t="shared" si="5"/>
        <v>8000</v>
      </c>
    </row>
    <row r="120" spans="1:14" s="252" customFormat="1" ht="12.75" customHeight="1">
      <c r="A120" s="118"/>
      <c r="B120" s="89"/>
      <c r="C120" s="44">
        <v>4110</v>
      </c>
      <c r="D120" s="46" t="s">
        <v>84</v>
      </c>
      <c r="E120" s="47">
        <f>'[1]11.01.2010'!N120</f>
        <v>200</v>
      </c>
      <c r="F120" s="47">
        <f>'[1]11.01.2010'!I120</f>
        <v>200</v>
      </c>
      <c r="G120" s="38"/>
      <c r="H120" s="39"/>
      <c r="I120" s="50">
        <f t="shared" si="3"/>
        <v>200</v>
      </c>
      <c r="J120" s="47">
        <f>'[1]11.01.2010'!M120</f>
        <v>0</v>
      </c>
      <c r="K120" s="51"/>
      <c r="L120" s="47"/>
      <c r="M120" s="52">
        <f t="shared" si="4"/>
        <v>0</v>
      </c>
      <c r="N120" s="245">
        <f t="shared" si="5"/>
        <v>200</v>
      </c>
    </row>
    <row r="121" spans="1:14" s="252" customFormat="1" ht="12.75" customHeight="1">
      <c r="A121" s="118"/>
      <c r="B121" s="122"/>
      <c r="C121" s="34">
        <v>4170</v>
      </c>
      <c r="D121" s="36" t="s">
        <v>91</v>
      </c>
      <c r="E121" s="47">
        <f>'[1]11.01.2010'!N121</f>
        <v>10440</v>
      </c>
      <c r="F121" s="47">
        <f>'[1]11.01.2010'!I121</f>
        <v>10440</v>
      </c>
      <c r="G121" s="38"/>
      <c r="H121" s="39"/>
      <c r="I121" s="50">
        <f t="shared" si="3"/>
        <v>10440</v>
      </c>
      <c r="J121" s="47">
        <f>'[1]11.01.2010'!M121</f>
        <v>0</v>
      </c>
      <c r="K121" s="51"/>
      <c r="L121" s="47"/>
      <c r="M121" s="52">
        <f t="shared" si="4"/>
        <v>0</v>
      </c>
      <c r="N121" s="245">
        <f t="shared" si="5"/>
        <v>10440</v>
      </c>
    </row>
    <row r="122" spans="1:14" s="252" customFormat="1" ht="12.75" customHeight="1">
      <c r="A122" s="118"/>
      <c r="B122" s="122"/>
      <c r="C122" s="34">
        <v>4210</v>
      </c>
      <c r="D122" s="36" t="s">
        <v>92</v>
      </c>
      <c r="E122" s="47">
        <f>'[1]11.01.2010'!N122</f>
        <v>8350</v>
      </c>
      <c r="F122" s="47">
        <f>'[1]11.01.2010'!I122</f>
        <v>8350</v>
      </c>
      <c r="G122" s="38"/>
      <c r="H122" s="39"/>
      <c r="I122" s="50">
        <f t="shared" si="3"/>
        <v>8350</v>
      </c>
      <c r="J122" s="47">
        <f>'[1]11.01.2010'!M122</f>
        <v>0</v>
      </c>
      <c r="K122" s="51"/>
      <c r="L122" s="47"/>
      <c r="M122" s="52">
        <f t="shared" si="4"/>
        <v>0</v>
      </c>
      <c r="N122" s="245">
        <f t="shared" si="5"/>
        <v>8350</v>
      </c>
    </row>
    <row r="123" spans="1:14" s="252" customFormat="1" ht="12.75" customHeight="1">
      <c r="A123" s="118"/>
      <c r="B123" s="89"/>
      <c r="C123" s="44">
        <v>4260</v>
      </c>
      <c r="D123" s="46" t="s">
        <v>69</v>
      </c>
      <c r="E123" s="47">
        <f>'[1]11.01.2010'!N123</f>
        <v>6000</v>
      </c>
      <c r="F123" s="47">
        <f>'[1]11.01.2010'!I123</f>
        <v>6000</v>
      </c>
      <c r="G123" s="48"/>
      <c r="H123" s="49"/>
      <c r="I123" s="50">
        <f t="shared" si="3"/>
        <v>6000</v>
      </c>
      <c r="J123" s="47">
        <f>'[1]11.01.2010'!M123</f>
        <v>0</v>
      </c>
      <c r="K123" s="51"/>
      <c r="L123" s="47"/>
      <c r="M123" s="52">
        <f t="shared" si="4"/>
        <v>0</v>
      </c>
      <c r="N123" s="245">
        <f t="shared" si="5"/>
        <v>6000</v>
      </c>
    </row>
    <row r="124" spans="1:14" s="252" customFormat="1" ht="12.75" customHeight="1">
      <c r="A124" s="118"/>
      <c r="B124" s="89"/>
      <c r="C124" s="44">
        <v>4270</v>
      </c>
      <c r="D124" s="46" t="s">
        <v>44</v>
      </c>
      <c r="E124" s="47">
        <f>'[1]11.01.2010'!N124</f>
        <v>2300</v>
      </c>
      <c r="F124" s="47">
        <f>'[1]11.01.2010'!I124</f>
        <v>2300</v>
      </c>
      <c r="G124" s="48"/>
      <c r="H124" s="49"/>
      <c r="I124" s="50">
        <f t="shared" si="3"/>
        <v>2300</v>
      </c>
      <c r="J124" s="47">
        <f>'[1]11.01.2010'!M124</f>
        <v>0</v>
      </c>
      <c r="K124" s="51"/>
      <c r="L124" s="47"/>
      <c r="M124" s="52">
        <f t="shared" si="4"/>
        <v>0</v>
      </c>
      <c r="N124" s="245">
        <f t="shared" si="5"/>
        <v>2300</v>
      </c>
    </row>
    <row r="125" spans="1:14" s="252" customFormat="1" ht="12.75" customHeight="1">
      <c r="A125" s="118"/>
      <c r="B125" s="89"/>
      <c r="C125" s="44">
        <v>4280</v>
      </c>
      <c r="D125" s="46" t="s">
        <v>70</v>
      </c>
      <c r="E125" s="47">
        <f>'[1]11.01.2010'!N125</f>
        <v>2924</v>
      </c>
      <c r="F125" s="47">
        <f>'[1]11.01.2010'!I125</f>
        <v>2924</v>
      </c>
      <c r="G125" s="48"/>
      <c r="H125" s="49"/>
      <c r="I125" s="50">
        <f t="shared" si="3"/>
        <v>2924</v>
      </c>
      <c r="J125" s="47">
        <f>'[1]11.01.2010'!M125</f>
        <v>0</v>
      </c>
      <c r="K125" s="51"/>
      <c r="L125" s="47"/>
      <c r="M125" s="52">
        <f t="shared" si="4"/>
        <v>0</v>
      </c>
      <c r="N125" s="245">
        <f t="shared" si="5"/>
        <v>2924</v>
      </c>
    </row>
    <row r="126" spans="1:14" s="252" customFormat="1" ht="12.75" customHeight="1">
      <c r="A126" s="118"/>
      <c r="B126" s="89"/>
      <c r="C126" s="44">
        <v>4300</v>
      </c>
      <c r="D126" s="46" t="s">
        <v>93</v>
      </c>
      <c r="E126" s="47">
        <f>'[1]11.01.2010'!N126</f>
        <v>13100</v>
      </c>
      <c r="F126" s="47">
        <f>'[1]11.01.2010'!I126</f>
        <v>13100</v>
      </c>
      <c r="G126" s="48"/>
      <c r="H126" s="49"/>
      <c r="I126" s="50">
        <f t="shared" si="3"/>
        <v>13100</v>
      </c>
      <c r="J126" s="47">
        <f>'[1]11.01.2010'!M126</f>
        <v>0</v>
      </c>
      <c r="K126" s="51"/>
      <c r="L126" s="47"/>
      <c r="M126" s="52">
        <f t="shared" si="4"/>
        <v>0</v>
      </c>
      <c r="N126" s="245">
        <f t="shared" si="5"/>
        <v>13100</v>
      </c>
    </row>
    <row r="127" spans="1:14" s="252" customFormat="1" ht="12.75" customHeight="1">
      <c r="A127" s="118"/>
      <c r="B127" s="89"/>
      <c r="C127" s="44">
        <v>4370</v>
      </c>
      <c r="D127" s="46" t="s">
        <v>73</v>
      </c>
      <c r="E127" s="47">
        <f>'[1]11.01.2010'!N127</f>
        <v>2500</v>
      </c>
      <c r="F127" s="47">
        <f>'[1]11.01.2010'!I127</f>
        <v>2500</v>
      </c>
      <c r="G127" s="48"/>
      <c r="H127" s="49"/>
      <c r="I127" s="50">
        <f t="shared" si="3"/>
        <v>2500</v>
      </c>
      <c r="J127" s="47">
        <f>'[1]11.01.2010'!M127</f>
        <v>0</v>
      </c>
      <c r="K127" s="51"/>
      <c r="L127" s="47"/>
      <c r="M127" s="52">
        <f t="shared" si="4"/>
        <v>0</v>
      </c>
      <c r="N127" s="245">
        <f t="shared" si="5"/>
        <v>2500</v>
      </c>
    </row>
    <row r="128" spans="1:14" s="252" customFormat="1" ht="12.75" customHeight="1">
      <c r="A128" s="118"/>
      <c r="B128" s="89"/>
      <c r="C128" s="44">
        <v>4410</v>
      </c>
      <c r="D128" s="46" t="s">
        <v>94</v>
      </c>
      <c r="E128" s="47">
        <f>'[1]11.01.2010'!N128</f>
        <v>800</v>
      </c>
      <c r="F128" s="47">
        <f>'[1]11.01.2010'!I128</f>
        <v>800</v>
      </c>
      <c r="G128" s="48"/>
      <c r="H128" s="49"/>
      <c r="I128" s="50">
        <f t="shared" si="3"/>
        <v>800</v>
      </c>
      <c r="J128" s="47">
        <f>'[1]11.01.2010'!M128</f>
        <v>0</v>
      </c>
      <c r="K128" s="51"/>
      <c r="L128" s="47"/>
      <c r="M128" s="52">
        <f t="shared" si="4"/>
        <v>0</v>
      </c>
      <c r="N128" s="245">
        <f t="shared" si="5"/>
        <v>800</v>
      </c>
    </row>
    <row r="129" spans="1:14" s="252" customFormat="1" ht="14.25" customHeight="1">
      <c r="A129" s="118"/>
      <c r="B129" s="89"/>
      <c r="C129" s="44">
        <v>4430</v>
      </c>
      <c r="D129" s="46" t="s">
        <v>80</v>
      </c>
      <c r="E129" s="47">
        <f>'[1]11.01.2010'!N129</f>
        <v>8446</v>
      </c>
      <c r="F129" s="47">
        <f>'[1]11.01.2010'!I129</f>
        <v>8446</v>
      </c>
      <c r="G129" s="48"/>
      <c r="H129" s="49"/>
      <c r="I129" s="50">
        <f t="shared" si="3"/>
        <v>8446</v>
      </c>
      <c r="J129" s="47">
        <f>'[1]11.01.2010'!M129</f>
        <v>0</v>
      </c>
      <c r="K129" s="51"/>
      <c r="L129" s="47"/>
      <c r="M129" s="52">
        <f t="shared" si="4"/>
        <v>0</v>
      </c>
      <c r="N129" s="245">
        <f t="shared" si="5"/>
        <v>8446</v>
      </c>
    </row>
    <row r="130" spans="1:14" s="252" customFormat="1" ht="15">
      <c r="A130" s="118"/>
      <c r="B130" s="152"/>
      <c r="C130" s="44">
        <v>6050</v>
      </c>
      <c r="D130" s="46" t="s">
        <v>28</v>
      </c>
      <c r="E130" s="47">
        <f>'[1]11.01.2010'!N130</f>
        <v>7000</v>
      </c>
      <c r="F130" s="47">
        <f>'[1]11.01.2010'!I130</f>
        <v>0</v>
      </c>
      <c r="G130" s="76"/>
      <c r="H130" s="77"/>
      <c r="I130" s="50">
        <f t="shared" si="3"/>
        <v>0</v>
      </c>
      <c r="J130" s="47">
        <f>'[1]11.01.2010'!M130</f>
        <v>7000</v>
      </c>
      <c r="K130" s="51"/>
      <c r="L130" s="47"/>
      <c r="M130" s="52">
        <f t="shared" si="4"/>
        <v>7000</v>
      </c>
      <c r="N130" s="245">
        <f t="shared" si="5"/>
        <v>7000</v>
      </c>
    </row>
    <row r="131" spans="1:14" s="252" customFormat="1" ht="12.75" customHeight="1">
      <c r="A131" s="118"/>
      <c r="B131" s="104"/>
      <c r="C131" s="44"/>
      <c r="D131" s="46"/>
      <c r="E131" s="47">
        <f>'[1]11.01.2010'!N131</f>
        <v>0</v>
      </c>
      <c r="F131" s="47">
        <f>'[1]11.01.2010'!I131</f>
        <v>0</v>
      </c>
      <c r="G131" s="48"/>
      <c r="H131" s="49"/>
      <c r="I131" s="50"/>
      <c r="J131" s="47"/>
      <c r="K131" s="51"/>
      <c r="L131" s="47"/>
      <c r="M131" s="52"/>
      <c r="N131" s="245"/>
    </row>
    <row r="132" spans="1:14" s="252" customFormat="1" ht="12.75" customHeight="1" thickBot="1">
      <c r="A132" s="153"/>
      <c r="B132" s="133">
        <v>75414</v>
      </c>
      <c r="C132" s="54"/>
      <c r="D132" s="56" t="s">
        <v>95</v>
      </c>
      <c r="E132" s="57">
        <f>'[1]11.01.2010'!N132</f>
        <v>6650</v>
      </c>
      <c r="F132" s="57">
        <f>'[1]11.01.2010'!I132</f>
        <v>1650</v>
      </c>
      <c r="G132" s="58"/>
      <c r="H132" s="59"/>
      <c r="I132" s="60">
        <f t="shared" si="3"/>
        <v>1650</v>
      </c>
      <c r="J132" s="57">
        <f>'[1]11.01.2010'!M132</f>
        <v>5000</v>
      </c>
      <c r="K132" s="61">
        <f>SUM(K133:K137)</f>
        <v>0</v>
      </c>
      <c r="L132" s="57">
        <f>SUM(L133:L137)</f>
        <v>0</v>
      </c>
      <c r="M132" s="62">
        <f t="shared" si="4"/>
        <v>5000</v>
      </c>
      <c r="N132" s="246">
        <f t="shared" si="5"/>
        <v>6650</v>
      </c>
    </row>
    <row r="133" spans="1:14" s="252" customFormat="1" ht="12.75" customHeight="1">
      <c r="A133" s="154"/>
      <c r="B133" s="155"/>
      <c r="C133" s="135">
        <v>4170</v>
      </c>
      <c r="D133" s="156" t="s">
        <v>91</v>
      </c>
      <c r="E133" s="37">
        <f>'[1]11.01.2010'!N133</f>
        <v>700</v>
      </c>
      <c r="F133" s="37">
        <f>'[1]11.01.2010'!I133</f>
        <v>700</v>
      </c>
      <c r="G133" s="72"/>
      <c r="H133" s="73"/>
      <c r="I133" s="40">
        <f t="shared" si="3"/>
        <v>700</v>
      </c>
      <c r="J133" s="37">
        <f>'[1]11.01.2010'!M133</f>
        <v>0</v>
      </c>
      <c r="K133" s="41"/>
      <c r="L133" s="37"/>
      <c r="M133" s="42">
        <f t="shared" si="4"/>
        <v>0</v>
      </c>
      <c r="N133" s="244">
        <f t="shared" si="5"/>
        <v>700</v>
      </c>
    </row>
    <row r="134" spans="1:14" s="252" customFormat="1" ht="12.75" customHeight="1">
      <c r="A134" s="118"/>
      <c r="B134" s="104"/>
      <c r="C134" s="44">
        <v>4210</v>
      </c>
      <c r="D134" s="46" t="s">
        <v>96</v>
      </c>
      <c r="E134" s="47">
        <f>'[1]11.01.2010'!N134</f>
        <v>350</v>
      </c>
      <c r="F134" s="47">
        <f>'[1]11.01.2010'!I134</f>
        <v>350</v>
      </c>
      <c r="G134" s="48"/>
      <c r="H134" s="49"/>
      <c r="I134" s="50">
        <f t="shared" si="3"/>
        <v>350</v>
      </c>
      <c r="J134" s="47">
        <f>'[1]11.01.2010'!M134</f>
        <v>0</v>
      </c>
      <c r="K134" s="51"/>
      <c r="L134" s="47"/>
      <c r="M134" s="52">
        <f t="shared" si="4"/>
        <v>0</v>
      </c>
      <c r="N134" s="245">
        <f t="shared" si="5"/>
        <v>350</v>
      </c>
    </row>
    <row r="135" spans="1:14" s="252" customFormat="1" ht="12.75" customHeight="1">
      <c r="A135" s="118"/>
      <c r="B135" s="104"/>
      <c r="C135" s="44">
        <v>4300</v>
      </c>
      <c r="D135" s="46" t="s">
        <v>93</v>
      </c>
      <c r="E135" s="47">
        <f>'[1]11.01.2010'!N135</f>
        <v>200</v>
      </c>
      <c r="F135" s="47">
        <f>'[1]11.01.2010'!I135</f>
        <v>200</v>
      </c>
      <c r="G135" s="48"/>
      <c r="H135" s="49"/>
      <c r="I135" s="50">
        <f t="shared" si="3"/>
        <v>200</v>
      </c>
      <c r="J135" s="47">
        <f>'[1]11.01.2010'!M135</f>
        <v>0</v>
      </c>
      <c r="K135" s="51"/>
      <c r="L135" s="47"/>
      <c r="M135" s="52">
        <f t="shared" si="4"/>
        <v>0</v>
      </c>
      <c r="N135" s="245">
        <f t="shared" si="5"/>
        <v>200</v>
      </c>
    </row>
    <row r="136" spans="1:14" s="252" customFormat="1" ht="12.75" customHeight="1">
      <c r="A136" s="118"/>
      <c r="B136" s="89"/>
      <c r="C136" s="44">
        <v>4410</v>
      </c>
      <c r="D136" s="46" t="s">
        <v>94</v>
      </c>
      <c r="E136" s="47">
        <f>'[1]11.01.2010'!N136</f>
        <v>400</v>
      </c>
      <c r="F136" s="47">
        <f>'[1]11.01.2010'!I136</f>
        <v>400</v>
      </c>
      <c r="G136" s="38"/>
      <c r="H136" s="39"/>
      <c r="I136" s="50">
        <f t="shared" si="3"/>
        <v>400</v>
      </c>
      <c r="J136" s="47">
        <f>'[1]11.01.2010'!M136</f>
        <v>0</v>
      </c>
      <c r="K136" s="51"/>
      <c r="L136" s="47"/>
      <c r="M136" s="52">
        <f t="shared" si="4"/>
        <v>0</v>
      </c>
      <c r="N136" s="245">
        <f t="shared" si="5"/>
        <v>400</v>
      </c>
    </row>
    <row r="137" spans="1:14" s="252" customFormat="1" ht="12.75" customHeight="1">
      <c r="A137" s="118"/>
      <c r="B137" s="89"/>
      <c r="C137" s="44">
        <v>6050</v>
      </c>
      <c r="D137" s="46" t="s">
        <v>28</v>
      </c>
      <c r="E137" s="47">
        <f>'[1]11.01.2010'!N137</f>
        <v>5000</v>
      </c>
      <c r="F137" s="47">
        <f>'[1]11.01.2010'!I137</f>
        <v>0</v>
      </c>
      <c r="G137" s="38"/>
      <c r="H137" s="39"/>
      <c r="I137" s="50">
        <f t="shared" si="3"/>
        <v>0</v>
      </c>
      <c r="J137" s="47">
        <f>'[1]11.01.2010'!M137</f>
        <v>5000</v>
      </c>
      <c r="K137" s="51"/>
      <c r="L137" s="47"/>
      <c r="M137" s="52">
        <f t="shared" si="4"/>
        <v>5000</v>
      </c>
      <c r="N137" s="245">
        <f t="shared" si="5"/>
        <v>5000</v>
      </c>
    </row>
    <row r="138" spans="1:14" s="252" customFormat="1" ht="12.75" customHeight="1">
      <c r="A138" s="118"/>
      <c r="B138" s="89"/>
      <c r="C138" s="44"/>
      <c r="D138" s="46"/>
      <c r="E138" s="47">
        <f>'[1]11.01.2010'!N138</f>
        <v>0</v>
      </c>
      <c r="F138" s="47">
        <f>'[1]11.01.2010'!I138</f>
        <v>0</v>
      </c>
      <c r="G138" s="38"/>
      <c r="H138" s="39"/>
      <c r="I138" s="50"/>
      <c r="J138" s="47"/>
      <c r="K138" s="51"/>
      <c r="L138" s="47"/>
      <c r="M138" s="52"/>
      <c r="N138" s="245"/>
    </row>
    <row r="139" spans="1:14" s="252" customFormat="1" ht="16.5" customHeight="1" thickBot="1">
      <c r="A139" s="153"/>
      <c r="B139" s="133">
        <v>75421</v>
      </c>
      <c r="C139" s="54"/>
      <c r="D139" s="56" t="s">
        <v>97</v>
      </c>
      <c r="E139" s="57">
        <f>'[1]11.01.2010'!N139</f>
        <v>2500</v>
      </c>
      <c r="F139" s="57">
        <f>'[1]11.01.2010'!I139</f>
        <v>2500</v>
      </c>
      <c r="G139" s="58"/>
      <c r="H139" s="59"/>
      <c r="I139" s="60">
        <f t="shared" si="3"/>
        <v>2500</v>
      </c>
      <c r="J139" s="57">
        <f>'[1]11.01.2010'!M139</f>
        <v>0</v>
      </c>
      <c r="K139" s="61">
        <f>SUM(K140:K141)</f>
        <v>0</v>
      </c>
      <c r="L139" s="57">
        <f>SUM(L140:L141)</f>
        <v>0</v>
      </c>
      <c r="M139" s="62">
        <f t="shared" si="4"/>
        <v>0</v>
      </c>
      <c r="N139" s="246">
        <f t="shared" si="5"/>
        <v>2500</v>
      </c>
    </row>
    <row r="140" spans="1:14" s="252" customFormat="1" ht="15" customHeight="1">
      <c r="A140" s="157"/>
      <c r="B140" s="158"/>
      <c r="C140" s="93">
        <v>4360</v>
      </c>
      <c r="D140" s="112" t="s">
        <v>72</v>
      </c>
      <c r="E140" s="37">
        <f>'[1]11.01.2010'!N140</f>
        <v>500</v>
      </c>
      <c r="F140" s="37">
        <f>'[1]11.01.2010'!I140</f>
        <v>500</v>
      </c>
      <c r="G140" s="95"/>
      <c r="H140" s="113"/>
      <c r="I140" s="40">
        <f>F140+G140-H140</f>
        <v>500</v>
      </c>
      <c r="J140" s="37">
        <f>'[1]11.01.2010'!M140</f>
        <v>0</v>
      </c>
      <c r="K140" s="41"/>
      <c r="L140" s="37"/>
      <c r="M140" s="42">
        <f>J140+K140-L140</f>
        <v>0</v>
      </c>
      <c r="N140" s="244">
        <f>I140+M140</f>
        <v>500</v>
      </c>
    </row>
    <row r="141" spans="1:14" s="252" customFormat="1" ht="15">
      <c r="A141" s="118"/>
      <c r="B141" s="104"/>
      <c r="C141" s="44">
        <v>4810</v>
      </c>
      <c r="D141" s="46" t="s">
        <v>98</v>
      </c>
      <c r="E141" s="47">
        <f>'[1]11.01.2010'!N141</f>
        <v>2000</v>
      </c>
      <c r="F141" s="47">
        <f>'[1]11.01.2010'!I141</f>
        <v>2000</v>
      </c>
      <c r="G141" s="48"/>
      <c r="H141" s="49"/>
      <c r="I141" s="50">
        <f>F141+G141-H141</f>
        <v>2000</v>
      </c>
      <c r="J141" s="47">
        <f>'[1]11.01.2010'!M141</f>
        <v>0</v>
      </c>
      <c r="K141" s="51"/>
      <c r="L141" s="47"/>
      <c r="M141" s="52">
        <f>J141+K141-L141</f>
        <v>0</v>
      </c>
      <c r="N141" s="245">
        <f>I141+M141</f>
        <v>2000</v>
      </c>
    </row>
    <row r="142" spans="1:14" s="252" customFormat="1" ht="15">
      <c r="A142" s="118"/>
      <c r="B142" s="89"/>
      <c r="C142" s="44"/>
      <c r="D142" s="46"/>
      <c r="E142" s="47"/>
      <c r="F142" s="47"/>
      <c r="G142" s="38"/>
      <c r="H142" s="39"/>
      <c r="I142" s="50"/>
      <c r="J142" s="47"/>
      <c r="K142" s="51"/>
      <c r="L142" s="47"/>
      <c r="M142" s="52"/>
      <c r="N142" s="245"/>
    </row>
    <row r="143" spans="1:14" s="252" customFormat="1" ht="16.5" customHeight="1">
      <c r="A143" s="137">
        <v>756</v>
      </c>
      <c r="B143" s="138"/>
      <c r="C143" s="139"/>
      <c r="D143" s="159" t="s">
        <v>99</v>
      </c>
      <c r="E143" s="160">
        <f>'[1]11.01.2010'!N143</f>
        <v>0</v>
      </c>
      <c r="F143" s="160">
        <f>'[1]11.01.2010'!I143</f>
        <v>0</v>
      </c>
      <c r="G143" s="38"/>
      <c r="H143" s="39"/>
      <c r="I143" s="50"/>
      <c r="J143" s="47"/>
      <c r="K143" s="51"/>
      <c r="L143" s="47"/>
      <c r="M143" s="52"/>
      <c r="N143" s="245"/>
    </row>
    <row r="144" spans="1:14" s="251" customFormat="1" ht="15" customHeight="1" thickBot="1">
      <c r="A144" s="142"/>
      <c r="B144" s="161"/>
      <c r="C144" s="144"/>
      <c r="D144" s="162" t="s">
        <v>100</v>
      </c>
      <c r="E144" s="17">
        <f>'[1]11.01.2010'!N144</f>
        <v>48900</v>
      </c>
      <c r="F144" s="18">
        <f>'[1]11.01.2010'!I144</f>
        <v>48900</v>
      </c>
      <c r="G144" s="19"/>
      <c r="H144" s="20"/>
      <c r="I144" s="21">
        <f aca="true" t="shared" si="6" ref="I144:I204">F144+G144-H144</f>
        <v>48900</v>
      </c>
      <c r="J144" s="17">
        <f>'[1]11.01.2010'!M144</f>
        <v>0</v>
      </c>
      <c r="K144" s="19">
        <f>K145</f>
        <v>0</v>
      </c>
      <c r="L144" s="17">
        <f>L145</f>
        <v>0</v>
      </c>
      <c r="M144" s="17">
        <f aca="true" t="shared" si="7" ref="M144:M204">J144+K144-L144</f>
        <v>0</v>
      </c>
      <c r="N144" s="242">
        <f aca="true" t="shared" si="8" ref="N144:N204">I144+M144</f>
        <v>48900</v>
      </c>
    </row>
    <row r="145" spans="1:14" s="252" customFormat="1" ht="14.25" customHeight="1" thickBot="1" thickTop="1">
      <c r="A145" s="116"/>
      <c r="B145" s="146">
        <v>75647</v>
      </c>
      <c r="C145" s="26"/>
      <c r="D145" s="27" t="s">
        <v>101</v>
      </c>
      <c r="E145" s="28">
        <f>'[1]11.01.2010'!N145</f>
        <v>48900</v>
      </c>
      <c r="F145" s="28">
        <f>'[1]11.01.2010'!I145</f>
        <v>48900</v>
      </c>
      <c r="G145" s="29"/>
      <c r="H145" s="30"/>
      <c r="I145" s="31">
        <f t="shared" si="6"/>
        <v>48900</v>
      </c>
      <c r="J145" s="28">
        <f>'[1]11.01.2010'!M145</f>
        <v>0</v>
      </c>
      <c r="K145" s="32">
        <f>SUM(K146:K150)</f>
        <v>0</v>
      </c>
      <c r="L145" s="28">
        <f>SUM(L146:L150)</f>
        <v>0</v>
      </c>
      <c r="M145" s="33">
        <f t="shared" si="7"/>
        <v>0</v>
      </c>
      <c r="N145" s="247">
        <f t="shared" si="8"/>
        <v>48900</v>
      </c>
    </row>
    <row r="146" spans="1:14" s="252" customFormat="1" ht="12.75" customHeight="1">
      <c r="A146" s="117"/>
      <c r="B146" s="122"/>
      <c r="C146" s="34">
        <v>4100</v>
      </c>
      <c r="D146" s="36" t="s">
        <v>102</v>
      </c>
      <c r="E146" s="37">
        <f>'[1]11.01.2010'!N146</f>
        <v>27000</v>
      </c>
      <c r="F146" s="37">
        <f>'[1]11.01.2010'!I146</f>
        <v>27000</v>
      </c>
      <c r="G146" s="38"/>
      <c r="H146" s="39"/>
      <c r="I146" s="40">
        <f t="shared" si="6"/>
        <v>27000</v>
      </c>
      <c r="J146" s="37">
        <f>'[1]11.01.2010'!M146</f>
        <v>0</v>
      </c>
      <c r="K146" s="41"/>
      <c r="L146" s="37"/>
      <c r="M146" s="42">
        <f t="shared" si="7"/>
        <v>0</v>
      </c>
      <c r="N146" s="244">
        <f t="shared" si="8"/>
        <v>27000</v>
      </c>
    </row>
    <row r="147" spans="1:14" s="252" customFormat="1" ht="12.75" customHeight="1">
      <c r="A147" s="117"/>
      <c r="B147" s="122"/>
      <c r="C147" s="44">
        <v>4110</v>
      </c>
      <c r="D147" s="46" t="s">
        <v>84</v>
      </c>
      <c r="E147" s="47">
        <f>'[1]11.01.2010'!N147</f>
        <v>1800</v>
      </c>
      <c r="F147" s="47">
        <f>'[1]11.01.2010'!I147</f>
        <v>1800</v>
      </c>
      <c r="G147" s="38"/>
      <c r="H147" s="39"/>
      <c r="I147" s="50">
        <f t="shared" si="6"/>
        <v>1800</v>
      </c>
      <c r="J147" s="47">
        <f>'[1]11.01.2010'!M147</f>
        <v>0</v>
      </c>
      <c r="K147" s="51"/>
      <c r="L147" s="47"/>
      <c r="M147" s="52">
        <f t="shared" si="7"/>
        <v>0</v>
      </c>
      <c r="N147" s="245">
        <f t="shared" si="8"/>
        <v>1800</v>
      </c>
    </row>
    <row r="148" spans="1:14" s="252" customFormat="1" ht="14.25" customHeight="1">
      <c r="A148" s="117"/>
      <c r="B148" s="122"/>
      <c r="C148" s="44">
        <v>4120</v>
      </c>
      <c r="D148" s="46" t="s">
        <v>60</v>
      </c>
      <c r="E148" s="47">
        <f>'[1]11.01.2010'!N148</f>
        <v>300</v>
      </c>
      <c r="F148" s="47">
        <f>'[1]11.01.2010'!I148</f>
        <v>300</v>
      </c>
      <c r="G148" s="38"/>
      <c r="H148" s="39"/>
      <c r="I148" s="50">
        <f t="shared" si="6"/>
        <v>300</v>
      </c>
      <c r="J148" s="47">
        <f>'[1]11.01.2010'!M148</f>
        <v>0</v>
      </c>
      <c r="K148" s="51"/>
      <c r="L148" s="47"/>
      <c r="M148" s="52">
        <f t="shared" si="7"/>
        <v>0</v>
      </c>
      <c r="N148" s="245">
        <f t="shared" si="8"/>
        <v>300</v>
      </c>
    </row>
    <row r="149" spans="1:14" s="252" customFormat="1" ht="13.5" customHeight="1">
      <c r="A149" s="117"/>
      <c r="B149" s="122"/>
      <c r="C149" s="34">
        <v>4170</v>
      </c>
      <c r="D149" s="36" t="s">
        <v>91</v>
      </c>
      <c r="E149" s="47">
        <f>'[1]11.01.2010'!N149</f>
        <v>11800</v>
      </c>
      <c r="F149" s="47">
        <f>'[1]11.01.2010'!I149</f>
        <v>11800</v>
      </c>
      <c r="G149" s="38"/>
      <c r="H149" s="39"/>
      <c r="I149" s="50">
        <f t="shared" si="6"/>
        <v>11800</v>
      </c>
      <c r="J149" s="47">
        <f>'[1]11.01.2010'!M149</f>
        <v>0</v>
      </c>
      <c r="K149" s="51"/>
      <c r="L149" s="47"/>
      <c r="M149" s="52">
        <f t="shared" si="7"/>
        <v>0</v>
      </c>
      <c r="N149" s="245">
        <f t="shared" si="8"/>
        <v>11800</v>
      </c>
    </row>
    <row r="150" spans="1:14" s="252" customFormat="1" ht="15">
      <c r="A150" s="117"/>
      <c r="B150" s="122"/>
      <c r="C150" s="34">
        <v>4610</v>
      </c>
      <c r="D150" s="36" t="s">
        <v>103</v>
      </c>
      <c r="E150" s="47">
        <f>'[1]11.01.2010'!N150</f>
        <v>8000</v>
      </c>
      <c r="F150" s="47">
        <f>'[1]11.01.2010'!I150</f>
        <v>8000</v>
      </c>
      <c r="G150" s="38"/>
      <c r="H150" s="39"/>
      <c r="I150" s="50">
        <f t="shared" si="6"/>
        <v>8000</v>
      </c>
      <c r="J150" s="47">
        <f>'[1]11.01.2010'!M150</f>
        <v>0</v>
      </c>
      <c r="K150" s="51"/>
      <c r="L150" s="47"/>
      <c r="M150" s="52">
        <f t="shared" si="7"/>
        <v>0</v>
      </c>
      <c r="N150" s="245">
        <f t="shared" si="8"/>
        <v>8000</v>
      </c>
    </row>
    <row r="151" spans="1:14" s="252" customFormat="1" ht="12.75" customHeight="1">
      <c r="A151" s="118"/>
      <c r="B151" s="89"/>
      <c r="C151" s="44"/>
      <c r="D151" s="46"/>
      <c r="E151" s="47"/>
      <c r="F151" s="47"/>
      <c r="G151" s="48"/>
      <c r="H151" s="49"/>
      <c r="I151" s="50"/>
      <c r="J151" s="47"/>
      <c r="K151" s="51"/>
      <c r="L151" s="47"/>
      <c r="M151" s="52"/>
      <c r="N151" s="245"/>
    </row>
    <row r="152" spans="1:14" s="251" customFormat="1" ht="12.75" customHeight="1" thickBot="1">
      <c r="A152" s="79">
        <v>757</v>
      </c>
      <c r="B152" s="120"/>
      <c r="C152" s="115"/>
      <c r="D152" s="145" t="s">
        <v>104</v>
      </c>
      <c r="E152" s="17">
        <f>'[1]11.01.2010'!N152</f>
        <v>20000</v>
      </c>
      <c r="F152" s="18">
        <f>'[1]11.01.2010'!I152</f>
        <v>20000</v>
      </c>
      <c r="G152" s="19"/>
      <c r="H152" s="20"/>
      <c r="I152" s="21">
        <f t="shared" si="6"/>
        <v>20000</v>
      </c>
      <c r="J152" s="17">
        <f>'[1]11.01.2010'!M152</f>
        <v>0</v>
      </c>
      <c r="K152" s="19">
        <f>K153</f>
        <v>0</v>
      </c>
      <c r="L152" s="17">
        <f>L153</f>
        <v>0</v>
      </c>
      <c r="M152" s="17">
        <f t="shared" si="7"/>
        <v>0</v>
      </c>
      <c r="N152" s="242">
        <f t="shared" si="8"/>
        <v>20000</v>
      </c>
    </row>
    <row r="153" spans="1:14" s="252" customFormat="1" ht="12.75" customHeight="1" thickBot="1" thickTop="1">
      <c r="A153" s="153"/>
      <c r="B153" s="133">
        <v>75702</v>
      </c>
      <c r="C153" s="54"/>
      <c r="D153" s="27" t="s">
        <v>105</v>
      </c>
      <c r="E153" s="28">
        <f>'[1]11.01.2010'!N153</f>
        <v>20000</v>
      </c>
      <c r="F153" s="28">
        <f>'[1]11.01.2010'!I153</f>
        <v>20000</v>
      </c>
      <c r="G153" s="58"/>
      <c r="H153" s="59"/>
      <c r="I153" s="31">
        <f t="shared" si="6"/>
        <v>20000</v>
      </c>
      <c r="J153" s="28">
        <f>'[1]11.01.2010'!M153</f>
        <v>0</v>
      </c>
      <c r="K153" s="32">
        <f>SUM(K154:K155)</f>
        <v>0</v>
      </c>
      <c r="L153" s="28">
        <f>SUM(L154:L155)</f>
        <v>0</v>
      </c>
      <c r="M153" s="33">
        <f t="shared" si="7"/>
        <v>0</v>
      </c>
      <c r="N153" s="247">
        <f t="shared" si="8"/>
        <v>20000</v>
      </c>
    </row>
    <row r="154" spans="1:14" s="252" customFormat="1" ht="12.75" customHeight="1">
      <c r="A154" s="117"/>
      <c r="B154" s="122"/>
      <c r="C154" s="34"/>
      <c r="D154" s="36" t="s">
        <v>106</v>
      </c>
      <c r="E154" s="37"/>
      <c r="F154" s="37"/>
      <c r="G154" s="38"/>
      <c r="H154" s="39"/>
      <c r="I154" s="40"/>
      <c r="J154" s="37"/>
      <c r="K154" s="41"/>
      <c r="L154" s="37"/>
      <c r="M154" s="42"/>
      <c r="N154" s="244"/>
    </row>
    <row r="155" spans="1:14" s="252" customFormat="1" ht="12.75" customHeight="1">
      <c r="A155" s="118"/>
      <c r="B155" s="89"/>
      <c r="C155" s="44">
        <v>8110</v>
      </c>
      <c r="D155" s="46" t="s">
        <v>107</v>
      </c>
      <c r="E155" s="47">
        <f>'[1]11.01.2010'!N155</f>
        <v>20000</v>
      </c>
      <c r="F155" s="47">
        <f>'[1]11.01.2010'!I155</f>
        <v>20000</v>
      </c>
      <c r="G155" s="48"/>
      <c r="H155" s="49"/>
      <c r="I155" s="50">
        <f t="shared" si="6"/>
        <v>20000</v>
      </c>
      <c r="J155" s="47">
        <f>'[1]11.01.2010'!M155</f>
        <v>0</v>
      </c>
      <c r="K155" s="51"/>
      <c r="L155" s="47"/>
      <c r="M155" s="52">
        <f t="shared" si="7"/>
        <v>0</v>
      </c>
      <c r="N155" s="245">
        <f t="shared" si="8"/>
        <v>20000</v>
      </c>
    </row>
    <row r="156" spans="1:14" s="252" customFormat="1" ht="12.75" customHeight="1">
      <c r="A156" s="118"/>
      <c r="B156" s="89"/>
      <c r="C156" s="44"/>
      <c r="D156" s="46"/>
      <c r="E156" s="47"/>
      <c r="F156" s="47"/>
      <c r="G156" s="48"/>
      <c r="H156" s="49"/>
      <c r="I156" s="50"/>
      <c r="J156" s="47"/>
      <c r="K156" s="51"/>
      <c r="L156" s="47"/>
      <c r="M156" s="52"/>
      <c r="N156" s="245"/>
    </row>
    <row r="157" spans="1:14" s="251" customFormat="1" ht="15.75" customHeight="1" thickBot="1">
      <c r="A157" s="79">
        <v>758</v>
      </c>
      <c r="B157" s="120"/>
      <c r="C157" s="115"/>
      <c r="D157" s="145" t="s">
        <v>108</v>
      </c>
      <c r="E157" s="17">
        <f>'[1]11.01.2010'!N157</f>
        <v>100000</v>
      </c>
      <c r="F157" s="18">
        <f>'[1]11.01.2010'!I157</f>
        <v>100000</v>
      </c>
      <c r="G157" s="19">
        <f>G158</f>
        <v>0</v>
      </c>
      <c r="H157" s="20">
        <f>H158</f>
        <v>0</v>
      </c>
      <c r="I157" s="21">
        <f t="shared" si="6"/>
        <v>100000</v>
      </c>
      <c r="J157" s="17">
        <f>'[1]11.01.2010'!M157</f>
        <v>0</v>
      </c>
      <c r="K157" s="19">
        <f>K158</f>
        <v>0</v>
      </c>
      <c r="L157" s="17">
        <f>L158</f>
        <v>0</v>
      </c>
      <c r="M157" s="17">
        <f t="shared" si="7"/>
        <v>0</v>
      </c>
      <c r="N157" s="242">
        <f t="shared" si="8"/>
        <v>100000</v>
      </c>
    </row>
    <row r="158" spans="1:14" s="252" customFormat="1" ht="16.5" thickBot="1" thickTop="1">
      <c r="A158" s="119"/>
      <c r="B158" s="121">
        <v>75818</v>
      </c>
      <c r="C158" s="83"/>
      <c r="D158" s="84" t="s">
        <v>109</v>
      </c>
      <c r="E158" s="28">
        <f>'[1]11.01.2010'!N158</f>
        <v>100000</v>
      </c>
      <c r="F158" s="28">
        <f>'[1]11.01.2010'!I158</f>
        <v>100000</v>
      </c>
      <c r="G158" s="85">
        <f>SUM(G159)</f>
        <v>0</v>
      </c>
      <c r="H158" s="86">
        <f>SUM(H159)</f>
        <v>0</v>
      </c>
      <c r="I158" s="31">
        <f t="shared" si="6"/>
        <v>100000</v>
      </c>
      <c r="J158" s="28">
        <f>'[1]11.01.2010'!M158</f>
        <v>0</v>
      </c>
      <c r="K158" s="32">
        <f>SUM(K159)</f>
        <v>0</v>
      </c>
      <c r="L158" s="28">
        <f>SUM(L159)</f>
        <v>0</v>
      </c>
      <c r="M158" s="33">
        <f t="shared" si="7"/>
        <v>0</v>
      </c>
      <c r="N158" s="247">
        <f t="shared" si="8"/>
        <v>100000</v>
      </c>
    </row>
    <row r="159" spans="1:14" s="252" customFormat="1" ht="15">
      <c r="A159" s="117"/>
      <c r="B159" s="122"/>
      <c r="C159" s="34">
        <v>4810</v>
      </c>
      <c r="D159" s="36" t="s">
        <v>98</v>
      </c>
      <c r="E159" s="37">
        <f>'[1]11.01.2010'!N159</f>
        <v>100000</v>
      </c>
      <c r="F159" s="37">
        <f>'[1]11.01.2010'!I159</f>
        <v>100000</v>
      </c>
      <c r="G159" s="38"/>
      <c r="H159" s="39"/>
      <c r="I159" s="40">
        <f t="shared" si="6"/>
        <v>100000</v>
      </c>
      <c r="J159" s="37">
        <f>'[1]11.01.2010'!M159</f>
        <v>0</v>
      </c>
      <c r="K159" s="41"/>
      <c r="L159" s="37"/>
      <c r="M159" s="42">
        <f t="shared" si="7"/>
        <v>0</v>
      </c>
      <c r="N159" s="244">
        <f t="shared" si="8"/>
        <v>100000</v>
      </c>
    </row>
    <row r="160" spans="1:14" s="252" customFormat="1" ht="12.75" customHeight="1">
      <c r="A160" s="118"/>
      <c r="B160" s="89"/>
      <c r="C160" s="44"/>
      <c r="D160" s="46"/>
      <c r="E160" s="47"/>
      <c r="F160" s="47"/>
      <c r="G160" s="48"/>
      <c r="H160" s="49"/>
      <c r="I160" s="50"/>
      <c r="J160" s="47"/>
      <c r="K160" s="51"/>
      <c r="L160" s="47"/>
      <c r="M160" s="52"/>
      <c r="N160" s="245"/>
    </row>
    <row r="161" spans="1:14" s="251" customFormat="1" ht="12.75" customHeight="1" thickBot="1">
      <c r="A161" s="79">
        <v>801</v>
      </c>
      <c r="B161" s="163"/>
      <c r="C161" s="115"/>
      <c r="D161" s="145" t="s">
        <v>110</v>
      </c>
      <c r="E161" s="17">
        <f>'[1]11.01.2010'!N161</f>
        <v>5842162</v>
      </c>
      <c r="F161" s="18">
        <f>'[1]11.01.2010'!I161</f>
        <v>5842162</v>
      </c>
      <c r="G161" s="19"/>
      <c r="H161" s="20"/>
      <c r="I161" s="21">
        <f t="shared" si="6"/>
        <v>5842162</v>
      </c>
      <c r="J161" s="17">
        <f>'[1]11.01.2010'!M161</f>
        <v>0</v>
      </c>
      <c r="K161" s="19">
        <f>K162+K187+K206+K228+K251+K267+K288+K304+K291</f>
        <v>0</v>
      </c>
      <c r="L161" s="17">
        <f>L162+L187+L206+L228+L251+L267+L288+L304+L291</f>
        <v>0</v>
      </c>
      <c r="M161" s="17">
        <f t="shared" si="7"/>
        <v>0</v>
      </c>
      <c r="N161" s="242">
        <f t="shared" si="8"/>
        <v>5842162</v>
      </c>
    </row>
    <row r="162" spans="1:14" s="252" customFormat="1" ht="12.75" customHeight="1" thickBot="1" thickTop="1">
      <c r="A162" s="116"/>
      <c r="B162" s="146">
        <v>80101</v>
      </c>
      <c r="C162" s="26"/>
      <c r="D162" s="27" t="s">
        <v>111</v>
      </c>
      <c r="E162" s="28">
        <f>'[1]11.01.2010'!N162</f>
        <v>2762009</v>
      </c>
      <c r="F162" s="28">
        <f>'[1]11.01.2010'!I162</f>
        <v>2762009</v>
      </c>
      <c r="G162" s="29"/>
      <c r="H162" s="30"/>
      <c r="I162" s="31">
        <f t="shared" si="6"/>
        <v>2762009</v>
      </c>
      <c r="J162" s="28">
        <f>'[1]11.01.2010'!M162</f>
        <v>0</v>
      </c>
      <c r="K162" s="32">
        <f>SUM(K163:K185)</f>
        <v>0</v>
      </c>
      <c r="L162" s="28">
        <f>SUM(L163:L185)</f>
        <v>0</v>
      </c>
      <c r="M162" s="33">
        <f t="shared" si="7"/>
        <v>0</v>
      </c>
      <c r="N162" s="248">
        <f t="shared" si="8"/>
        <v>2762009</v>
      </c>
    </row>
    <row r="163" spans="1:14" s="252" customFormat="1" ht="12.75" customHeight="1">
      <c r="A163" s="117"/>
      <c r="B163" s="122"/>
      <c r="C163" s="34"/>
      <c r="D163" s="36" t="s">
        <v>112</v>
      </c>
      <c r="E163" s="37"/>
      <c r="F163" s="37"/>
      <c r="G163" s="38"/>
      <c r="H163" s="39"/>
      <c r="I163" s="40"/>
      <c r="J163" s="37"/>
      <c r="K163" s="41"/>
      <c r="L163" s="37"/>
      <c r="M163" s="164"/>
      <c r="N163" s="249"/>
    </row>
    <row r="164" spans="1:14" s="252" customFormat="1" ht="12.75" customHeight="1">
      <c r="A164" s="118"/>
      <c r="B164" s="122"/>
      <c r="C164" s="34"/>
      <c r="D164" s="36" t="s">
        <v>113</v>
      </c>
      <c r="E164" s="47"/>
      <c r="F164" s="47"/>
      <c r="G164" s="38"/>
      <c r="H164" s="39"/>
      <c r="I164" s="50"/>
      <c r="J164" s="47"/>
      <c r="K164" s="51"/>
      <c r="L164" s="47"/>
      <c r="M164" s="165"/>
      <c r="N164" s="165"/>
    </row>
    <row r="165" spans="1:14" s="252" customFormat="1" ht="12.75" customHeight="1">
      <c r="A165" s="118"/>
      <c r="B165" s="122"/>
      <c r="C165" s="34">
        <v>2590</v>
      </c>
      <c r="D165" s="36" t="s">
        <v>114</v>
      </c>
      <c r="E165" s="47">
        <f>'[1]11.01.2010'!N165</f>
        <v>337015</v>
      </c>
      <c r="F165" s="47">
        <f>'[1]11.01.2010'!I165</f>
        <v>337015</v>
      </c>
      <c r="G165" s="38"/>
      <c r="H165" s="39"/>
      <c r="I165" s="50">
        <f t="shared" si="6"/>
        <v>337015</v>
      </c>
      <c r="J165" s="47">
        <f>'[1]11.01.2010'!M165</f>
        <v>0</v>
      </c>
      <c r="K165" s="51"/>
      <c r="L165" s="47"/>
      <c r="M165" s="52">
        <f t="shared" si="7"/>
        <v>0</v>
      </c>
      <c r="N165" s="244">
        <f t="shared" si="8"/>
        <v>337015</v>
      </c>
    </row>
    <row r="166" spans="1:14" s="252" customFormat="1" ht="12.75" customHeight="1">
      <c r="A166" s="118"/>
      <c r="B166" s="122"/>
      <c r="C166" s="34">
        <v>3020</v>
      </c>
      <c r="D166" s="36" t="s">
        <v>115</v>
      </c>
      <c r="E166" s="47">
        <f>'[1]11.01.2010'!N166</f>
        <v>145348</v>
      </c>
      <c r="F166" s="47">
        <f>'[1]11.01.2010'!I166</f>
        <v>145348</v>
      </c>
      <c r="G166" s="38"/>
      <c r="H166" s="39"/>
      <c r="I166" s="50">
        <f t="shared" si="6"/>
        <v>145348</v>
      </c>
      <c r="J166" s="47">
        <f>'[1]11.01.2010'!M166</f>
        <v>0</v>
      </c>
      <c r="K166" s="51"/>
      <c r="L166" s="47"/>
      <c r="M166" s="52">
        <f t="shared" si="7"/>
        <v>0</v>
      </c>
      <c r="N166" s="245">
        <f t="shared" si="8"/>
        <v>145348</v>
      </c>
    </row>
    <row r="167" spans="1:14" s="252" customFormat="1" ht="12.75" customHeight="1">
      <c r="A167" s="118"/>
      <c r="B167" s="89"/>
      <c r="C167" s="44">
        <v>4010</v>
      </c>
      <c r="D167" s="46" t="s">
        <v>58</v>
      </c>
      <c r="E167" s="47">
        <f>'[1]11.01.2010'!N167</f>
        <v>1561843</v>
      </c>
      <c r="F167" s="47">
        <f>'[1]11.01.2010'!I167</f>
        <v>1561843</v>
      </c>
      <c r="G167" s="48"/>
      <c r="H167" s="49"/>
      <c r="I167" s="50">
        <f t="shared" si="6"/>
        <v>1561843</v>
      </c>
      <c r="J167" s="47">
        <f>'[1]11.01.2010'!M167</f>
        <v>0</v>
      </c>
      <c r="K167" s="51"/>
      <c r="L167" s="47"/>
      <c r="M167" s="52">
        <f t="shared" si="7"/>
        <v>0</v>
      </c>
      <c r="N167" s="245">
        <f t="shared" si="8"/>
        <v>1561843</v>
      </c>
    </row>
    <row r="168" spans="1:14" s="252" customFormat="1" ht="12.75" customHeight="1">
      <c r="A168" s="118"/>
      <c r="B168" s="89"/>
      <c r="C168" s="44">
        <v>4040</v>
      </c>
      <c r="D168" s="46" t="s">
        <v>116</v>
      </c>
      <c r="E168" s="47">
        <f>'[1]11.01.2010'!N168</f>
        <v>122521</v>
      </c>
      <c r="F168" s="47">
        <f>'[1]11.01.2010'!I168</f>
        <v>122521</v>
      </c>
      <c r="G168" s="48"/>
      <c r="H168" s="49"/>
      <c r="I168" s="50">
        <f t="shared" si="6"/>
        <v>122521</v>
      </c>
      <c r="J168" s="47">
        <f>'[1]11.01.2010'!M168</f>
        <v>0</v>
      </c>
      <c r="K168" s="51"/>
      <c r="L168" s="47"/>
      <c r="M168" s="52">
        <f t="shared" si="7"/>
        <v>0</v>
      </c>
      <c r="N168" s="245">
        <f t="shared" si="8"/>
        <v>122521</v>
      </c>
    </row>
    <row r="169" spans="1:14" s="252" customFormat="1" ht="12.75" customHeight="1">
      <c r="A169" s="118"/>
      <c r="B169" s="89"/>
      <c r="C169" s="44">
        <v>4110</v>
      </c>
      <c r="D169" s="46" t="s">
        <v>84</v>
      </c>
      <c r="E169" s="47">
        <f>'[1]11.01.2010'!N169</f>
        <v>273320</v>
      </c>
      <c r="F169" s="47">
        <f>'[1]11.01.2010'!I169</f>
        <v>273320</v>
      </c>
      <c r="G169" s="48"/>
      <c r="H169" s="49"/>
      <c r="I169" s="50">
        <f t="shared" si="6"/>
        <v>273320</v>
      </c>
      <c r="J169" s="47">
        <f>'[1]11.01.2010'!M169</f>
        <v>0</v>
      </c>
      <c r="K169" s="51"/>
      <c r="L169" s="47"/>
      <c r="M169" s="52">
        <f t="shared" si="7"/>
        <v>0</v>
      </c>
      <c r="N169" s="245">
        <f t="shared" si="8"/>
        <v>273320</v>
      </c>
    </row>
    <row r="170" spans="1:14" s="252" customFormat="1" ht="12.75" customHeight="1">
      <c r="A170" s="118"/>
      <c r="B170" s="89"/>
      <c r="C170" s="44">
        <v>4120</v>
      </c>
      <c r="D170" s="46" t="s">
        <v>85</v>
      </c>
      <c r="E170" s="47">
        <f>'[1]11.01.2010'!N170</f>
        <v>43653</v>
      </c>
      <c r="F170" s="47">
        <f>'[1]11.01.2010'!I170</f>
        <v>43653</v>
      </c>
      <c r="G170" s="48"/>
      <c r="H170" s="49"/>
      <c r="I170" s="50">
        <f t="shared" si="6"/>
        <v>43653</v>
      </c>
      <c r="J170" s="47">
        <f>'[1]11.01.2010'!M170</f>
        <v>0</v>
      </c>
      <c r="K170" s="51"/>
      <c r="L170" s="47"/>
      <c r="M170" s="52">
        <f t="shared" si="7"/>
        <v>0</v>
      </c>
      <c r="N170" s="245">
        <f t="shared" si="8"/>
        <v>43653</v>
      </c>
    </row>
    <row r="171" spans="1:14" s="252" customFormat="1" ht="12.75" customHeight="1">
      <c r="A171" s="118"/>
      <c r="B171" s="89"/>
      <c r="C171" s="44">
        <v>4170</v>
      </c>
      <c r="D171" s="46" t="s">
        <v>43</v>
      </c>
      <c r="E171" s="47">
        <f>'[1]11.01.2010'!N171</f>
        <v>3700</v>
      </c>
      <c r="F171" s="47">
        <f>'[1]11.01.2010'!I171</f>
        <v>3700</v>
      </c>
      <c r="G171" s="48"/>
      <c r="H171" s="49"/>
      <c r="I171" s="50">
        <f t="shared" si="6"/>
        <v>3700</v>
      </c>
      <c r="J171" s="47">
        <f>'[1]11.01.2010'!M171</f>
        <v>0</v>
      </c>
      <c r="K171" s="51"/>
      <c r="L171" s="47"/>
      <c r="M171" s="52">
        <f t="shared" si="7"/>
        <v>0</v>
      </c>
      <c r="N171" s="245">
        <f t="shared" si="8"/>
        <v>3700</v>
      </c>
    </row>
    <row r="172" spans="1:14" s="252" customFormat="1" ht="12.75" customHeight="1">
      <c r="A172" s="118"/>
      <c r="B172" s="89"/>
      <c r="C172" s="44">
        <v>4210</v>
      </c>
      <c r="D172" s="46" t="s">
        <v>117</v>
      </c>
      <c r="E172" s="47">
        <f>'[1]11.01.2010'!N172</f>
        <v>42300</v>
      </c>
      <c r="F172" s="47">
        <f>'[1]11.01.2010'!I172</f>
        <v>42300</v>
      </c>
      <c r="G172" s="48"/>
      <c r="H172" s="49"/>
      <c r="I172" s="50">
        <f t="shared" si="6"/>
        <v>42300</v>
      </c>
      <c r="J172" s="47">
        <f>'[1]11.01.2010'!M172</f>
        <v>0</v>
      </c>
      <c r="K172" s="51"/>
      <c r="L172" s="47"/>
      <c r="M172" s="52">
        <f t="shared" si="7"/>
        <v>0</v>
      </c>
      <c r="N172" s="245">
        <f t="shared" si="8"/>
        <v>42300</v>
      </c>
    </row>
    <row r="173" spans="1:14" s="252" customFormat="1" ht="12.75" customHeight="1">
      <c r="A173" s="118"/>
      <c r="B173" s="89"/>
      <c r="C173" s="44">
        <v>4240</v>
      </c>
      <c r="D173" s="46" t="s">
        <v>118</v>
      </c>
      <c r="E173" s="47">
        <f>'[1]11.01.2010'!N173</f>
        <v>5760</v>
      </c>
      <c r="F173" s="47">
        <f>'[1]11.01.2010'!I173</f>
        <v>5760</v>
      </c>
      <c r="G173" s="48"/>
      <c r="H173" s="49"/>
      <c r="I173" s="50">
        <f t="shared" si="6"/>
        <v>5760</v>
      </c>
      <c r="J173" s="47">
        <f>'[1]11.01.2010'!M173</f>
        <v>0</v>
      </c>
      <c r="K173" s="51"/>
      <c r="L173" s="47"/>
      <c r="M173" s="52">
        <f t="shared" si="7"/>
        <v>0</v>
      </c>
      <c r="N173" s="245">
        <f t="shared" si="8"/>
        <v>5760</v>
      </c>
    </row>
    <row r="174" spans="1:14" s="252" customFormat="1" ht="12.75" customHeight="1">
      <c r="A174" s="118"/>
      <c r="B174" s="89"/>
      <c r="C174" s="44">
        <v>4260</v>
      </c>
      <c r="D174" s="46" t="s">
        <v>119</v>
      </c>
      <c r="E174" s="47">
        <f>'[1]11.01.2010'!N174</f>
        <v>69900</v>
      </c>
      <c r="F174" s="47">
        <f>'[1]11.01.2010'!I174</f>
        <v>69900</v>
      </c>
      <c r="G174" s="48"/>
      <c r="H174" s="49"/>
      <c r="I174" s="50">
        <f t="shared" si="6"/>
        <v>69900</v>
      </c>
      <c r="J174" s="47">
        <f>'[1]11.01.2010'!M174</f>
        <v>0</v>
      </c>
      <c r="K174" s="51"/>
      <c r="L174" s="47"/>
      <c r="M174" s="52">
        <f t="shared" si="7"/>
        <v>0</v>
      </c>
      <c r="N174" s="245">
        <f t="shared" si="8"/>
        <v>69900</v>
      </c>
    </row>
    <row r="175" spans="1:14" s="252" customFormat="1" ht="12.75" customHeight="1">
      <c r="A175" s="118"/>
      <c r="B175" s="89"/>
      <c r="C175" s="44">
        <v>4270</v>
      </c>
      <c r="D175" s="46" t="s">
        <v>44</v>
      </c>
      <c r="E175" s="47">
        <f>'[1]11.01.2010'!N175</f>
        <v>11200</v>
      </c>
      <c r="F175" s="47">
        <f>'[1]11.01.2010'!I175</f>
        <v>11200</v>
      </c>
      <c r="G175" s="48"/>
      <c r="H175" s="49"/>
      <c r="I175" s="50">
        <f t="shared" si="6"/>
        <v>11200</v>
      </c>
      <c r="J175" s="47">
        <f>'[1]11.01.2010'!M175</f>
        <v>0</v>
      </c>
      <c r="K175" s="51"/>
      <c r="L175" s="47"/>
      <c r="M175" s="52">
        <f t="shared" si="7"/>
        <v>0</v>
      </c>
      <c r="N175" s="245">
        <f t="shared" si="8"/>
        <v>11200</v>
      </c>
    </row>
    <row r="176" spans="1:14" s="252" customFormat="1" ht="12.75" customHeight="1">
      <c r="A176" s="118"/>
      <c r="B176" s="89"/>
      <c r="C176" s="44">
        <v>4280</v>
      </c>
      <c r="D176" s="46" t="s">
        <v>70</v>
      </c>
      <c r="E176" s="47">
        <f>'[1]11.01.2010'!N176</f>
        <v>2700</v>
      </c>
      <c r="F176" s="47">
        <f>'[1]11.01.2010'!I176</f>
        <v>2700</v>
      </c>
      <c r="G176" s="48"/>
      <c r="H176" s="49"/>
      <c r="I176" s="50">
        <f t="shared" si="6"/>
        <v>2700</v>
      </c>
      <c r="J176" s="47">
        <f>'[1]11.01.2010'!M176</f>
        <v>0</v>
      </c>
      <c r="K176" s="51"/>
      <c r="L176" s="47"/>
      <c r="M176" s="52">
        <f t="shared" si="7"/>
        <v>0</v>
      </c>
      <c r="N176" s="245">
        <f t="shared" si="8"/>
        <v>2700</v>
      </c>
    </row>
    <row r="177" spans="1:14" s="252" customFormat="1" ht="12.75" customHeight="1">
      <c r="A177" s="118"/>
      <c r="B177" s="89"/>
      <c r="C177" s="44">
        <v>4300</v>
      </c>
      <c r="D177" s="46" t="s">
        <v>63</v>
      </c>
      <c r="E177" s="47">
        <f>'[1]11.01.2010'!N177</f>
        <v>33200</v>
      </c>
      <c r="F177" s="47">
        <f>'[1]11.01.2010'!I177</f>
        <v>33200</v>
      </c>
      <c r="G177" s="48"/>
      <c r="H177" s="49"/>
      <c r="I177" s="50">
        <f t="shared" si="6"/>
        <v>33200</v>
      </c>
      <c r="J177" s="47">
        <f>'[1]11.01.2010'!M177</f>
        <v>0</v>
      </c>
      <c r="K177" s="51"/>
      <c r="L177" s="47"/>
      <c r="M177" s="52">
        <f t="shared" si="7"/>
        <v>0</v>
      </c>
      <c r="N177" s="245">
        <f t="shared" si="8"/>
        <v>33200</v>
      </c>
    </row>
    <row r="178" spans="1:14" s="252" customFormat="1" ht="12.75" customHeight="1">
      <c r="A178" s="118"/>
      <c r="B178" s="89"/>
      <c r="C178" s="44">
        <v>4350</v>
      </c>
      <c r="D178" s="46" t="s">
        <v>120</v>
      </c>
      <c r="E178" s="47">
        <f>'[1]11.01.2010'!N178</f>
        <v>700</v>
      </c>
      <c r="F178" s="47">
        <f>'[1]11.01.2010'!I178</f>
        <v>700</v>
      </c>
      <c r="G178" s="48"/>
      <c r="H178" s="49"/>
      <c r="I178" s="50">
        <f t="shared" si="6"/>
        <v>700</v>
      </c>
      <c r="J178" s="47">
        <f>'[1]11.01.2010'!M178</f>
        <v>0</v>
      </c>
      <c r="K178" s="51"/>
      <c r="L178" s="47"/>
      <c r="M178" s="52">
        <f t="shared" si="7"/>
        <v>0</v>
      </c>
      <c r="N178" s="245">
        <f t="shared" si="8"/>
        <v>700</v>
      </c>
    </row>
    <row r="179" spans="1:14" s="252" customFormat="1" ht="12.75" customHeight="1">
      <c r="A179" s="118"/>
      <c r="B179" s="104"/>
      <c r="C179" s="44">
        <v>4370</v>
      </c>
      <c r="D179" s="46" t="s">
        <v>73</v>
      </c>
      <c r="E179" s="47">
        <f>'[1]11.01.2010'!N179</f>
        <v>3250</v>
      </c>
      <c r="F179" s="47">
        <f>'[1]11.01.2010'!I179</f>
        <v>3250</v>
      </c>
      <c r="G179" s="48"/>
      <c r="H179" s="49"/>
      <c r="I179" s="50">
        <f t="shared" si="6"/>
        <v>3250</v>
      </c>
      <c r="J179" s="47">
        <f>'[1]11.01.2010'!M179</f>
        <v>0</v>
      </c>
      <c r="K179" s="51"/>
      <c r="L179" s="47"/>
      <c r="M179" s="52">
        <f t="shared" si="7"/>
        <v>0</v>
      </c>
      <c r="N179" s="245">
        <f t="shared" si="8"/>
        <v>3250</v>
      </c>
    </row>
    <row r="180" spans="1:14" s="252" customFormat="1" ht="12.75" customHeight="1">
      <c r="A180" s="118"/>
      <c r="B180" s="104"/>
      <c r="C180" s="44">
        <v>4410</v>
      </c>
      <c r="D180" s="46" t="s">
        <v>74</v>
      </c>
      <c r="E180" s="47">
        <f>'[1]11.01.2010'!N180</f>
        <v>5850</v>
      </c>
      <c r="F180" s="47">
        <f>'[1]11.01.2010'!I180</f>
        <v>5850</v>
      </c>
      <c r="G180" s="48"/>
      <c r="H180" s="49"/>
      <c r="I180" s="50">
        <f t="shared" si="6"/>
        <v>5850</v>
      </c>
      <c r="J180" s="47">
        <f>'[1]11.01.2010'!M180</f>
        <v>0</v>
      </c>
      <c r="K180" s="51"/>
      <c r="L180" s="47"/>
      <c r="M180" s="52">
        <f t="shared" si="7"/>
        <v>0</v>
      </c>
      <c r="N180" s="245">
        <f t="shared" si="8"/>
        <v>5850</v>
      </c>
    </row>
    <row r="181" spans="1:14" s="252" customFormat="1" ht="12.75" customHeight="1">
      <c r="A181" s="118"/>
      <c r="B181" s="89"/>
      <c r="C181" s="44">
        <v>4430</v>
      </c>
      <c r="D181" s="46" t="s">
        <v>80</v>
      </c>
      <c r="E181" s="47">
        <f>'[1]11.01.2010'!N181</f>
        <v>3400</v>
      </c>
      <c r="F181" s="47">
        <f>'[1]11.01.2010'!I181</f>
        <v>3400</v>
      </c>
      <c r="G181" s="48"/>
      <c r="H181" s="49"/>
      <c r="I181" s="50">
        <f t="shared" si="6"/>
        <v>3400</v>
      </c>
      <c r="J181" s="47">
        <f>'[1]11.01.2010'!M181</f>
        <v>0</v>
      </c>
      <c r="K181" s="51"/>
      <c r="L181" s="47"/>
      <c r="M181" s="52">
        <f t="shared" si="7"/>
        <v>0</v>
      </c>
      <c r="N181" s="245">
        <f t="shared" si="8"/>
        <v>3400</v>
      </c>
    </row>
    <row r="182" spans="1:14" s="252" customFormat="1" ht="12.75" customHeight="1">
      <c r="A182" s="118"/>
      <c r="B182" s="89"/>
      <c r="C182" s="44">
        <v>4440</v>
      </c>
      <c r="D182" s="46" t="s">
        <v>121</v>
      </c>
      <c r="E182" s="47">
        <f>'[1]11.01.2010'!N182</f>
        <v>91319</v>
      </c>
      <c r="F182" s="47">
        <f>'[1]11.01.2010'!I182</f>
        <v>91319</v>
      </c>
      <c r="G182" s="48"/>
      <c r="H182" s="49"/>
      <c r="I182" s="50">
        <f t="shared" si="6"/>
        <v>91319</v>
      </c>
      <c r="J182" s="47">
        <f>'[1]11.01.2010'!M182</f>
        <v>0</v>
      </c>
      <c r="K182" s="51"/>
      <c r="L182" s="47"/>
      <c r="M182" s="52">
        <f t="shared" si="7"/>
        <v>0</v>
      </c>
      <c r="N182" s="245">
        <f t="shared" si="8"/>
        <v>91319</v>
      </c>
    </row>
    <row r="183" spans="1:14" s="252" customFormat="1" ht="14.25" customHeight="1">
      <c r="A183" s="118"/>
      <c r="B183" s="89"/>
      <c r="C183" s="44">
        <v>4700</v>
      </c>
      <c r="D183" s="46" t="s">
        <v>76</v>
      </c>
      <c r="E183" s="47">
        <f>'[1]11.01.2010'!N183</f>
        <v>400</v>
      </c>
      <c r="F183" s="47">
        <f>'[1]11.01.2010'!I183</f>
        <v>400</v>
      </c>
      <c r="G183" s="48"/>
      <c r="H183" s="49"/>
      <c r="I183" s="50">
        <f t="shared" si="6"/>
        <v>400</v>
      </c>
      <c r="J183" s="47">
        <f>'[1]11.01.2010'!M183</f>
        <v>0</v>
      </c>
      <c r="K183" s="51"/>
      <c r="L183" s="47"/>
      <c r="M183" s="52">
        <f t="shared" si="7"/>
        <v>0</v>
      </c>
      <c r="N183" s="245">
        <f t="shared" si="8"/>
        <v>400</v>
      </c>
    </row>
    <row r="184" spans="1:14" s="252" customFormat="1" ht="11.25" customHeight="1">
      <c r="A184" s="118"/>
      <c r="B184" s="89"/>
      <c r="C184" s="44">
        <v>4740</v>
      </c>
      <c r="D184" s="46" t="s">
        <v>54</v>
      </c>
      <c r="E184" s="47">
        <f>'[1]11.01.2010'!N184</f>
        <v>1850</v>
      </c>
      <c r="F184" s="47">
        <f>'[1]11.01.2010'!I184</f>
        <v>1850</v>
      </c>
      <c r="G184" s="48"/>
      <c r="H184" s="49"/>
      <c r="I184" s="50">
        <f t="shared" si="6"/>
        <v>1850</v>
      </c>
      <c r="J184" s="47">
        <f>'[1]11.01.2010'!M184</f>
        <v>0</v>
      </c>
      <c r="K184" s="51"/>
      <c r="L184" s="47"/>
      <c r="M184" s="52">
        <f t="shared" si="7"/>
        <v>0</v>
      </c>
      <c r="N184" s="245">
        <f t="shared" si="8"/>
        <v>1850</v>
      </c>
    </row>
    <row r="185" spans="1:14" s="252" customFormat="1" ht="12.75" customHeight="1">
      <c r="A185" s="118"/>
      <c r="B185" s="89"/>
      <c r="C185" s="44">
        <v>4750</v>
      </c>
      <c r="D185" s="46" t="s">
        <v>55</v>
      </c>
      <c r="E185" s="47">
        <f>'[1]11.01.2010'!N185</f>
        <v>2780</v>
      </c>
      <c r="F185" s="47">
        <f>'[1]11.01.2010'!I185</f>
        <v>2780</v>
      </c>
      <c r="G185" s="48"/>
      <c r="H185" s="49"/>
      <c r="I185" s="50">
        <f t="shared" si="6"/>
        <v>2780</v>
      </c>
      <c r="J185" s="47">
        <f>'[1]11.01.2010'!M185</f>
        <v>0</v>
      </c>
      <c r="K185" s="51"/>
      <c r="L185" s="47"/>
      <c r="M185" s="52">
        <f t="shared" si="7"/>
        <v>0</v>
      </c>
      <c r="N185" s="245">
        <f t="shared" si="8"/>
        <v>2780</v>
      </c>
    </row>
    <row r="186" spans="1:14" s="252" customFormat="1" ht="12.75" customHeight="1">
      <c r="A186" s="118"/>
      <c r="B186" s="89"/>
      <c r="C186" s="44"/>
      <c r="D186" s="46"/>
      <c r="E186" s="47"/>
      <c r="F186" s="47"/>
      <c r="G186" s="48"/>
      <c r="H186" s="49"/>
      <c r="I186" s="50"/>
      <c r="J186" s="47"/>
      <c r="K186" s="51"/>
      <c r="L186" s="47"/>
      <c r="M186" s="52"/>
      <c r="N186" s="245"/>
    </row>
    <row r="187" spans="1:14" s="252" customFormat="1" ht="12.75" customHeight="1" thickBot="1">
      <c r="A187" s="153"/>
      <c r="B187" s="133">
        <v>80103</v>
      </c>
      <c r="C187" s="54"/>
      <c r="D187" s="56" t="s">
        <v>122</v>
      </c>
      <c r="E187" s="57">
        <f>'[1]11.01.2010'!N187</f>
        <v>203550</v>
      </c>
      <c r="F187" s="57">
        <f>'[1]11.01.2010'!I187</f>
        <v>203550</v>
      </c>
      <c r="G187" s="58"/>
      <c r="H187" s="59"/>
      <c r="I187" s="60">
        <f t="shared" si="6"/>
        <v>203550</v>
      </c>
      <c r="J187" s="57">
        <f>'[1]11.01.2010'!M187</f>
        <v>0</v>
      </c>
      <c r="K187" s="61">
        <f>SUM(K188:K204)</f>
        <v>0</v>
      </c>
      <c r="L187" s="57">
        <f>SUM(L188:L204)</f>
        <v>0</v>
      </c>
      <c r="M187" s="62">
        <f t="shared" si="7"/>
        <v>0</v>
      </c>
      <c r="N187" s="246">
        <f t="shared" si="8"/>
        <v>203550</v>
      </c>
    </row>
    <row r="188" spans="1:14" s="252" customFormat="1" ht="12.75" customHeight="1">
      <c r="A188" s="157"/>
      <c r="B188" s="166"/>
      <c r="C188" s="93"/>
      <c r="D188" s="112" t="s">
        <v>112</v>
      </c>
      <c r="E188" s="37">
        <f>'[1]11.01.2010'!N188</f>
        <v>0</v>
      </c>
      <c r="F188" s="37">
        <f>'[1]11.01.2010'!I188</f>
        <v>0</v>
      </c>
      <c r="G188" s="95"/>
      <c r="H188" s="113"/>
      <c r="I188" s="167">
        <f t="shared" si="6"/>
        <v>0</v>
      </c>
      <c r="J188" s="37">
        <f>'[1]11.01.2010'!M188</f>
        <v>0</v>
      </c>
      <c r="K188" s="168"/>
      <c r="L188" s="169"/>
      <c r="M188" s="164">
        <f t="shared" si="7"/>
        <v>0</v>
      </c>
      <c r="N188" s="250">
        <f t="shared" si="8"/>
        <v>0</v>
      </c>
    </row>
    <row r="189" spans="1:14" s="252" customFormat="1" ht="12.75" customHeight="1">
      <c r="A189" s="118"/>
      <c r="B189" s="89"/>
      <c r="C189" s="44"/>
      <c r="D189" s="46" t="s">
        <v>113</v>
      </c>
      <c r="E189" s="47">
        <f>'[1]11.01.2010'!N189</f>
        <v>0</v>
      </c>
      <c r="F189" s="47">
        <f>'[1]11.01.2010'!I189</f>
        <v>0</v>
      </c>
      <c r="G189" s="48"/>
      <c r="H189" s="49"/>
      <c r="I189" s="50">
        <f t="shared" si="6"/>
        <v>0</v>
      </c>
      <c r="J189" s="47">
        <f>'[1]11.01.2010'!M189</f>
        <v>0</v>
      </c>
      <c r="K189" s="51"/>
      <c r="L189" s="47"/>
      <c r="M189" s="52">
        <f t="shared" si="7"/>
        <v>0</v>
      </c>
      <c r="N189" s="245">
        <f t="shared" si="8"/>
        <v>0</v>
      </c>
    </row>
    <row r="190" spans="1:14" s="252" customFormat="1" ht="12.75" customHeight="1">
      <c r="A190" s="118"/>
      <c r="B190" s="122"/>
      <c r="C190" s="34">
        <v>2590</v>
      </c>
      <c r="D190" s="36" t="s">
        <v>114</v>
      </c>
      <c r="E190" s="47">
        <f>'[1]11.01.2010'!N190</f>
        <v>26700</v>
      </c>
      <c r="F190" s="47">
        <f>'[1]11.01.2010'!I190</f>
        <v>26700</v>
      </c>
      <c r="G190" s="48"/>
      <c r="H190" s="49"/>
      <c r="I190" s="50">
        <f t="shared" si="6"/>
        <v>26700</v>
      </c>
      <c r="J190" s="47">
        <f>'[1]11.01.2010'!M190</f>
        <v>0</v>
      </c>
      <c r="K190" s="51"/>
      <c r="L190" s="47"/>
      <c r="M190" s="52">
        <f t="shared" si="7"/>
        <v>0</v>
      </c>
      <c r="N190" s="245">
        <f t="shared" si="8"/>
        <v>26700</v>
      </c>
    </row>
    <row r="191" spans="1:14" s="252" customFormat="1" ht="12.75" customHeight="1">
      <c r="A191" s="118"/>
      <c r="B191" s="122"/>
      <c r="C191" s="34">
        <v>3020</v>
      </c>
      <c r="D191" s="36" t="s">
        <v>115</v>
      </c>
      <c r="E191" s="47">
        <f>'[1]11.01.2010'!N191</f>
        <v>11801</v>
      </c>
      <c r="F191" s="47">
        <f>'[1]11.01.2010'!I191</f>
        <v>11801</v>
      </c>
      <c r="G191" s="72"/>
      <c r="H191" s="73"/>
      <c r="I191" s="50">
        <f t="shared" si="6"/>
        <v>11801</v>
      </c>
      <c r="J191" s="47">
        <f>'[1]11.01.2010'!M191</f>
        <v>0</v>
      </c>
      <c r="K191" s="51"/>
      <c r="L191" s="47"/>
      <c r="M191" s="52">
        <f t="shared" si="7"/>
        <v>0</v>
      </c>
      <c r="N191" s="245">
        <f t="shared" si="8"/>
        <v>11801</v>
      </c>
    </row>
    <row r="192" spans="1:14" s="252" customFormat="1" ht="12.75" customHeight="1">
      <c r="A192" s="118"/>
      <c r="B192" s="89"/>
      <c r="C192" s="44">
        <v>4010</v>
      </c>
      <c r="D192" s="46" t="s">
        <v>58</v>
      </c>
      <c r="E192" s="47">
        <f>'[1]11.01.2010'!N192</f>
        <v>108437</v>
      </c>
      <c r="F192" s="47">
        <f>'[1]11.01.2010'!I192</f>
        <v>108437</v>
      </c>
      <c r="G192" s="76"/>
      <c r="H192" s="77"/>
      <c r="I192" s="50">
        <f t="shared" si="6"/>
        <v>108437</v>
      </c>
      <c r="J192" s="47">
        <f>'[1]11.01.2010'!M192</f>
        <v>0</v>
      </c>
      <c r="K192" s="51"/>
      <c r="L192" s="47"/>
      <c r="M192" s="52">
        <f t="shared" si="7"/>
        <v>0</v>
      </c>
      <c r="N192" s="245">
        <f t="shared" si="8"/>
        <v>108437</v>
      </c>
    </row>
    <row r="193" spans="1:14" s="252" customFormat="1" ht="12.75" customHeight="1">
      <c r="A193" s="118"/>
      <c r="B193" s="89"/>
      <c r="C193" s="44">
        <v>4040</v>
      </c>
      <c r="D193" s="46" t="s">
        <v>116</v>
      </c>
      <c r="E193" s="47">
        <f>'[1]11.01.2010'!N193</f>
        <v>10364</v>
      </c>
      <c r="F193" s="47">
        <f>'[1]11.01.2010'!I193</f>
        <v>10364</v>
      </c>
      <c r="G193" s="76"/>
      <c r="H193" s="77"/>
      <c r="I193" s="50">
        <f t="shared" si="6"/>
        <v>10364</v>
      </c>
      <c r="J193" s="47">
        <f>'[1]11.01.2010'!M193</f>
        <v>0</v>
      </c>
      <c r="K193" s="51"/>
      <c r="L193" s="47"/>
      <c r="M193" s="52">
        <f t="shared" si="7"/>
        <v>0</v>
      </c>
      <c r="N193" s="245">
        <f t="shared" si="8"/>
        <v>10364</v>
      </c>
    </row>
    <row r="194" spans="1:14" s="252" customFormat="1" ht="12.75" customHeight="1">
      <c r="A194" s="118"/>
      <c r="B194" s="89"/>
      <c r="C194" s="44">
        <v>4110</v>
      </c>
      <c r="D194" s="46" t="s">
        <v>84</v>
      </c>
      <c r="E194" s="47">
        <f>'[1]11.01.2010'!N194</f>
        <v>19404</v>
      </c>
      <c r="F194" s="47">
        <f>'[1]11.01.2010'!I194</f>
        <v>19404</v>
      </c>
      <c r="G194" s="76"/>
      <c r="H194" s="77"/>
      <c r="I194" s="50">
        <f t="shared" si="6"/>
        <v>19404</v>
      </c>
      <c r="J194" s="47">
        <f>'[1]11.01.2010'!M194</f>
        <v>0</v>
      </c>
      <c r="K194" s="51"/>
      <c r="L194" s="47"/>
      <c r="M194" s="52">
        <f t="shared" si="7"/>
        <v>0</v>
      </c>
      <c r="N194" s="245">
        <f t="shared" si="8"/>
        <v>19404</v>
      </c>
    </row>
    <row r="195" spans="1:14" s="252" customFormat="1" ht="12.75" customHeight="1">
      <c r="A195" s="118"/>
      <c r="B195" s="89"/>
      <c r="C195" s="44">
        <v>4120</v>
      </c>
      <c r="D195" s="46" t="s">
        <v>85</v>
      </c>
      <c r="E195" s="47">
        <f>'[1]11.01.2010'!N195</f>
        <v>3099</v>
      </c>
      <c r="F195" s="47">
        <f>'[1]11.01.2010'!I195</f>
        <v>3099</v>
      </c>
      <c r="G195" s="76"/>
      <c r="H195" s="77"/>
      <c r="I195" s="50">
        <f t="shared" si="6"/>
        <v>3099</v>
      </c>
      <c r="J195" s="47">
        <f>'[1]11.01.2010'!M195</f>
        <v>0</v>
      </c>
      <c r="K195" s="51"/>
      <c r="L195" s="47"/>
      <c r="M195" s="52">
        <f t="shared" si="7"/>
        <v>0</v>
      </c>
      <c r="N195" s="245">
        <f t="shared" si="8"/>
        <v>3099</v>
      </c>
    </row>
    <row r="196" spans="1:14" s="252" customFormat="1" ht="12.75" customHeight="1">
      <c r="A196" s="118"/>
      <c r="B196" s="89"/>
      <c r="C196" s="44">
        <v>4210</v>
      </c>
      <c r="D196" s="46" t="s">
        <v>117</v>
      </c>
      <c r="E196" s="47">
        <f>'[1]11.01.2010'!N196</f>
        <v>2600</v>
      </c>
      <c r="F196" s="47">
        <f>'[1]11.01.2010'!I196</f>
        <v>2600</v>
      </c>
      <c r="G196" s="76"/>
      <c r="H196" s="77"/>
      <c r="I196" s="50">
        <f t="shared" si="6"/>
        <v>2600</v>
      </c>
      <c r="J196" s="47">
        <f>'[1]11.01.2010'!M196</f>
        <v>0</v>
      </c>
      <c r="K196" s="51"/>
      <c r="L196" s="47"/>
      <c r="M196" s="52">
        <f t="shared" si="7"/>
        <v>0</v>
      </c>
      <c r="N196" s="245">
        <f t="shared" si="8"/>
        <v>2600</v>
      </c>
    </row>
    <row r="197" spans="1:14" s="252" customFormat="1" ht="12.75" customHeight="1">
      <c r="A197" s="118"/>
      <c r="B197" s="89"/>
      <c r="C197" s="44">
        <v>4240</v>
      </c>
      <c r="D197" s="46" t="s">
        <v>118</v>
      </c>
      <c r="E197" s="47">
        <f>'[1]11.01.2010'!N197</f>
        <v>2130</v>
      </c>
      <c r="F197" s="47">
        <f>'[1]11.01.2010'!I197</f>
        <v>2130</v>
      </c>
      <c r="G197" s="76"/>
      <c r="H197" s="77"/>
      <c r="I197" s="50">
        <f t="shared" si="6"/>
        <v>2130</v>
      </c>
      <c r="J197" s="47">
        <f>'[1]11.01.2010'!M197</f>
        <v>0</v>
      </c>
      <c r="K197" s="51"/>
      <c r="L197" s="47"/>
      <c r="M197" s="52">
        <f t="shared" si="7"/>
        <v>0</v>
      </c>
      <c r="N197" s="245">
        <f t="shared" si="8"/>
        <v>2130</v>
      </c>
    </row>
    <row r="198" spans="1:14" s="252" customFormat="1" ht="12.75" customHeight="1">
      <c r="A198" s="118"/>
      <c r="B198" s="89"/>
      <c r="C198" s="44">
        <v>4260</v>
      </c>
      <c r="D198" s="46" t="s">
        <v>119</v>
      </c>
      <c r="E198" s="47">
        <f>'[1]11.01.2010'!N198</f>
        <v>5400</v>
      </c>
      <c r="F198" s="47">
        <f>'[1]11.01.2010'!I198</f>
        <v>5400</v>
      </c>
      <c r="G198" s="76"/>
      <c r="H198" s="77"/>
      <c r="I198" s="50">
        <f t="shared" si="6"/>
        <v>5400</v>
      </c>
      <c r="J198" s="47">
        <f>'[1]11.01.2010'!M198</f>
        <v>0</v>
      </c>
      <c r="K198" s="51"/>
      <c r="L198" s="47"/>
      <c r="M198" s="52">
        <f t="shared" si="7"/>
        <v>0</v>
      </c>
      <c r="N198" s="245">
        <f t="shared" si="8"/>
        <v>5400</v>
      </c>
    </row>
    <row r="199" spans="1:14" s="252" customFormat="1" ht="12.75" customHeight="1">
      <c r="A199" s="118"/>
      <c r="B199" s="89"/>
      <c r="C199" s="44">
        <v>4280</v>
      </c>
      <c r="D199" s="46" t="s">
        <v>70</v>
      </c>
      <c r="E199" s="47">
        <f>'[1]11.01.2010'!N199</f>
        <v>300</v>
      </c>
      <c r="F199" s="47">
        <f>'[1]11.01.2010'!I199</f>
        <v>300</v>
      </c>
      <c r="G199" s="76"/>
      <c r="H199" s="77"/>
      <c r="I199" s="50">
        <f t="shared" si="6"/>
        <v>300</v>
      </c>
      <c r="J199" s="47">
        <f>'[1]11.01.2010'!M199</f>
        <v>0</v>
      </c>
      <c r="K199" s="51"/>
      <c r="L199" s="47"/>
      <c r="M199" s="52">
        <f t="shared" si="7"/>
        <v>0</v>
      </c>
      <c r="N199" s="245">
        <f t="shared" si="8"/>
        <v>300</v>
      </c>
    </row>
    <row r="200" spans="1:14" s="252" customFormat="1" ht="12.75" customHeight="1">
      <c r="A200" s="118"/>
      <c r="B200" s="89"/>
      <c r="C200" s="44">
        <v>4300</v>
      </c>
      <c r="D200" s="46" t="s">
        <v>63</v>
      </c>
      <c r="E200" s="47">
        <f>'[1]11.01.2010'!N200</f>
        <v>3520</v>
      </c>
      <c r="F200" s="47">
        <f>'[1]11.01.2010'!I200</f>
        <v>3520</v>
      </c>
      <c r="G200" s="76"/>
      <c r="H200" s="77"/>
      <c r="I200" s="50">
        <f t="shared" si="6"/>
        <v>3520</v>
      </c>
      <c r="J200" s="47">
        <f>'[1]11.01.2010'!M200</f>
        <v>0</v>
      </c>
      <c r="K200" s="51"/>
      <c r="L200" s="47"/>
      <c r="M200" s="52">
        <f t="shared" si="7"/>
        <v>0</v>
      </c>
      <c r="N200" s="245">
        <f t="shared" si="8"/>
        <v>3520</v>
      </c>
    </row>
    <row r="201" spans="1:14" s="252" customFormat="1" ht="12.75" customHeight="1">
      <c r="A201" s="118"/>
      <c r="B201" s="89"/>
      <c r="C201" s="44">
        <v>4370</v>
      </c>
      <c r="D201" s="46" t="s">
        <v>73</v>
      </c>
      <c r="E201" s="47">
        <f>'[1]11.01.2010'!N201</f>
        <v>400</v>
      </c>
      <c r="F201" s="47">
        <f>'[1]11.01.2010'!I201</f>
        <v>400</v>
      </c>
      <c r="G201" s="76"/>
      <c r="H201" s="77"/>
      <c r="I201" s="50">
        <f t="shared" si="6"/>
        <v>400</v>
      </c>
      <c r="J201" s="47">
        <f>'[1]11.01.2010'!M201</f>
        <v>0</v>
      </c>
      <c r="K201" s="51"/>
      <c r="L201" s="47"/>
      <c r="M201" s="52">
        <f t="shared" si="7"/>
        <v>0</v>
      </c>
      <c r="N201" s="245">
        <f t="shared" si="8"/>
        <v>400</v>
      </c>
    </row>
    <row r="202" spans="1:14" s="252" customFormat="1" ht="13.5" customHeight="1">
      <c r="A202" s="118"/>
      <c r="B202" s="89"/>
      <c r="C202" s="44">
        <v>4440</v>
      </c>
      <c r="D202" s="46" t="s">
        <v>121</v>
      </c>
      <c r="E202" s="47">
        <f>'[1]11.01.2010'!N202</f>
        <v>8985</v>
      </c>
      <c r="F202" s="47">
        <f>'[1]11.01.2010'!I202</f>
        <v>8985</v>
      </c>
      <c r="G202" s="76"/>
      <c r="H202" s="77"/>
      <c r="I202" s="50">
        <f t="shared" si="6"/>
        <v>8985</v>
      </c>
      <c r="J202" s="47">
        <f>'[1]11.01.2010'!M202</f>
        <v>0</v>
      </c>
      <c r="K202" s="51"/>
      <c r="L202" s="47"/>
      <c r="M202" s="52">
        <f t="shared" si="7"/>
        <v>0</v>
      </c>
      <c r="N202" s="245">
        <f t="shared" si="8"/>
        <v>8985</v>
      </c>
    </row>
    <row r="203" spans="1:14" s="252" customFormat="1" ht="12" customHeight="1">
      <c r="A203" s="118"/>
      <c r="B203" s="89"/>
      <c r="C203" s="44">
        <v>4740</v>
      </c>
      <c r="D203" s="46" t="s">
        <v>54</v>
      </c>
      <c r="E203" s="47">
        <f>'[1]11.01.2010'!N203</f>
        <v>250</v>
      </c>
      <c r="F203" s="47">
        <f>'[1]11.01.2010'!I203</f>
        <v>250</v>
      </c>
      <c r="G203" s="76"/>
      <c r="H203" s="77"/>
      <c r="I203" s="50">
        <f t="shared" si="6"/>
        <v>250</v>
      </c>
      <c r="J203" s="47">
        <f>'[1]11.01.2010'!M203</f>
        <v>0</v>
      </c>
      <c r="K203" s="51"/>
      <c r="L203" s="47"/>
      <c r="M203" s="52">
        <f t="shared" si="7"/>
        <v>0</v>
      </c>
      <c r="N203" s="245">
        <f t="shared" si="8"/>
        <v>250</v>
      </c>
    </row>
    <row r="204" spans="1:14" s="252" customFormat="1" ht="12" customHeight="1">
      <c r="A204" s="118"/>
      <c r="B204" s="152"/>
      <c r="C204" s="44">
        <v>4750</v>
      </c>
      <c r="D204" s="46" t="s">
        <v>55</v>
      </c>
      <c r="E204" s="47">
        <f>'[1]11.01.2010'!N204</f>
        <v>160</v>
      </c>
      <c r="F204" s="47">
        <f>'[1]11.01.2010'!I204</f>
        <v>160</v>
      </c>
      <c r="G204" s="76"/>
      <c r="H204" s="77"/>
      <c r="I204" s="50">
        <f t="shared" si="6"/>
        <v>160</v>
      </c>
      <c r="J204" s="47">
        <f>'[1]11.01.2010'!M204</f>
        <v>0</v>
      </c>
      <c r="K204" s="51"/>
      <c r="L204" s="47"/>
      <c r="M204" s="52">
        <f t="shared" si="7"/>
        <v>0</v>
      </c>
      <c r="N204" s="245">
        <f t="shared" si="8"/>
        <v>160</v>
      </c>
    </row>
    <row r="205" spans="1:14" s="252" customFormat="1" ht="13.5" customHeight="1">
      <c r="A205" s="118"/>
      <c r="B205" s="152"/>
      <c r="C205" s="66"/>
      <c r="D205" s="75"/>
      <c r="E205" s="47"/>
      <c r="F205" s="47"/>
      <c r="G205" s="76"/>
      <c r="H205" s="77"/>
      <c r="I205" s="50"/>
      <c r="J205" s="47"/>
      <c r="K205" s="51"/>
      <c r="L205" s="47"/>
      <c r="M205" s="52"/>
      <c r="N205" s="245"/>
    </row>
    <row r="206" spans="1:14" s="252" customFormat="1" ht="12.75" customHeight="1" thickBot="1">
      <c r="A206" s="153"/>
      <c r="B206" s="133">
        <v>80104</v>
      </c>
      <c r="C206" s="54"/>
      <c r="D206" s="56" t="s">
        <v>123</v>
      </c>
      <c r="E206" s="57">
        <f>'[1]11.01.2010'!N206</f>
        <v>456975</v>
      </c>
      <c r="F206" s="57">
        <f>'[1]11.01.2010'!I206</f>
        <v>456975</v>
      </c>
      <c r="G206" s="58"/>
      <c r="H206" s="59"/>
      <c r="I206" s="60">
        <f aca="true" t="shared" si="9" ref="I206:I269">F206+G206-H206</f>
        <v>456975</v>
      </c>
      <c r="J206" s="57">
        <f>'[1]11.01.2010'!M206</f>
        <v>0</v>
      </c>
      <c r="K206" s="61">
        <f>SUM(K207:K226)</f>
        <v>0</v>
      </c>
      <c r="L206" s="57">
        <f>SUM(L207:L226)</f>
        <v>0</v>
      </c>
      <c r="M206" s="62">
        <f aca="true" t="shared" si="10" ref="M206:M269">J206+K206-L206</f>
        <v>0</v>
      </c>
      <c r="N206" s="246">
        <f aca="true" t="shared" si="11" ref="N206:N269">I206+M206</f>
        <v>456975</v>
      </c>
    </row>
    <row r="207" spans="1:14" s="252" customFormat="1" ht="12.75" customHeight="1">
      <c r="A207" s="117"/>
      <c r="B207" s="170"/>
      <c r="C207" s="171"/>
      <c r="D207" s="36" t="s">
        <v>124</v>
      </c>
      <c r="E207" s="37">
        <f>'[1]11.01.2010'!N207</f>
        <v>0</v>
      </c>
      <c r="F207" s="37">
        <f>'[1]11.01.2010'!I207</f>
        <v>0</v>
      </c>
      <c r="G207" s="172"/>
      <c r="H207" s="173"/>
      <c r="I207" s="40">
        <f t="shared" si="9"/>
        <v>0</v>
      </c>
      <c r="J207" s="37">
        <f>'[1]11.01.2010'!M207</f>
        <v>0</v>
      </c>
      <c r="K207" s="41"/>
      <c r="L207" s="37"/>
      <c r="M207" s="42">
        <f t="shared" si="10"/>
        <v>0</v>
      </c>
      <c r="N207" s="244">
        <f t="shared" si="11"/>
        <v>0</v>
      </c>
    </row>
    <row r="208" spans="1:14" s="252" customFormat="1" ht="12.75" customHeight="1">
      <c r="A208" s="118"/>
      <c r="B208" s="174"/>
      <c r="C208" s="44">
        <v>2310</v>
      </c>
      <c r="D208" s="46" t="s">
        <v>125</v>
      </c>
      <c r="E208" s="47">
        <f>'[1]11.01.2010'!N208</f>
        <v>20249</v>
      </c>
      <c r="F208" s="47">
        <f>'[1]11.01.2010'!I208</f>
        <v>20249</v>
      </c>
      <c r="G208" s="48"/>
      <c r="H208" s="49"/>
      <c r="I208" s="50">
        <f t="shared" si="9"/>
        <v>20249</v>
      </c>
      <c r="J208" s="47">
        <f>'[1]11.01.2010'!M208</f>
        <v>0</v>
      </c>
      <c r="K208" s="51"/>
      <c r="L208" s="47"/>
      <c r="M208" s="52">
        <f t="shared" si="10"/>
        <v>0</v>
      </c>
      <c r="N208" s="245">
        <f t="shared" si="11"/>
        <v>20249</v>
      </c>
    </row>
    <row r="209" spans="1:14" s="252" customFormat="1" ht="12.75" customHeight="1">
      <c r="A209" s="117"/>
      <c r="B209" s="122"/>
      <c r="C209" s="34">
        <v>3020</v>
      </c>
      <c r="D209" s="36" t="s">
        <v>126</v>
      </c>
      <c r="E209" s="47">
        <f>'[1]11.01.2010'!N209</f>
        <v>22085</v>
      </c>
      <c r="F209" s="47">
        <f>'[1]11.01.2010'!I209</f>
        <v>22085</v>
      </c>
      <c r="G209" s="38"/>
      <c r="H209" s="39"/>
      <c r="I209" s="50">
        <f t="shared" si="9"/>
        <v>22085</v>
      </c>
      <c r="J209" s="47">
        <f>'[1]11.01.2010'!M209</f>
        <v>0</v>
      </c>
      <c r="K209" s="51"/>
      <c r="L209" s="47"/>
      <c r="M209" s="52">
        <f t="shared" si="10"/>
        <v>0</v>
      </c>
      <c r="N209" s="245">
        <f t="shared" si="11"/>
        <v>22085</v>
      </c>
    </row>
    <row r="210" spans="1:14" s="252" customFormat="1" ht="12.75" customHeight="1">
      <c r="A210" s="118"/>
      <c r="B210" s="89"/>
      <c r="C210" s="44">
        <v>4010</v>
      </c>
      <c r="D210" s="46" t="s">
        <v>58</v>
      </c>
      <c r="E210" s="47">
        <f>'[1]11.01.2010'!N210</f>
        <v>216756</v>
      </c>
      <c r="F210" s="47">
        <f>'[1]11.01.2010'!I210</f>
        <v>216756</v>
      </c>
      <c r="G210" s="48"/>
      <c r="H210" s="49"/>
      <c r="I210" s="50">
        <f t="shared" si="9"/>
        <v>216756</v>
      </c>
      <c r="J210" s="47">
        <f>'[1]11.01.2010'!M210</f>
        <v>0</v>
      </c>
      <c r="K210" s="51"/>
      <c r="L210" s="47"/>
      <c r="M210" s="52">
        <f t="shared" si="10"/>
        <v>0</v>
      </c>
      <c r="N210" s="245">
        <f t="shared" si="11"/>
        <v>216756</v>
      </c>
    </row>
    <row r="211" spans="1:14" s="252" customFormat="1" ht="12.75" customHeight="1">
      <c r="A211" s="118"/>
      <c r="B211" s="89"/>
      <c r="C211" s="44">
        <v>4040</v>
      </c>
      <c r="D211" s="46" t="s">
        <v>127</v>
      </c>
      <c r="E211" s="47">
        <f>'[1]11.01.2010'!N211</f>
        <v>14183</v>
      </c>
      <c r="F211" s="47">
        <f>'[1]11.01.2010'!I211</f>
        <v>14183</v>
      </c>
      <c r="G211" s="48"/>
      <c r="H211" s="49"/>
      <c r="I211" s="50">
        <f t="shared" si="9"/>
        <v>14183</v>
      </c>
      <c r="J211" s="47">
        <f>'[1]11.01.2010'!M211</f>
        <v>0</v>
      </c>
      <c r="K211" s="51"/>
      <c r="L211" s="47"/>
      <c r="M211" s="52">
        <f t="shared" si="10"/>
        <v>0</v>
      </c>
      <c r="N211" s="245">
        <f t="shared" si="11"/>
        <v>14183</v>
      </c>
    </row>
    <row r="212" spans="1:14" s="252" customFormat="1" ht="12.75" customHeight="1">
      <c r="A212" s="118"/>
      <c r="B212" s="89"/>
      <c r="C212" s="44">
        <v>4110</v>
      </c>
      <c r="D212" s="46" t="s">
        <v>84</v>
      </c>
      <c r="E212" s="47">
        <f>'[1]11.01.2010'!N212</f>
        <v>37787</v>
      </c>
      <c r="F212" s="47">
        <f>'[1]11.01.2010'!I212</f>
        <v>37787</v>
      </c>
      <c r="G212" s="48"/>
      <c r="H212" s="49"/>
      <c r="I212" s="50">
        <f t="shared" si="9"/>
        <v>37787</v>
      </c>
      <c r="J212" s="47">
        <f>'[1]11.01.2010'!M212</f>
        <v>0</v>
      </c>
      <c r="K212" s="51"/>
      <c r="L212" s="47"/>
      <c r="M212" s="52">
        <f t="shared" si="10"/>
        <v>0</v>
      </c>
      <c r="N212" s="245">
        <f t="shared" si="11"/>
        <v>37787</v>
      </c>
    </row>
    <row r="213" spans="1:14" s="252" customFormat="1" ht="12.75" customHeight="1">
      <c r="A213" s="118"/>
      <c r="B213" s="89"/>
      <c r="C213" s="44">
        <v>4120</v>
      </c>
      <c r="D213" s="46" t="s">
        <v>85</v>
      </c>
      <c r="E213" s="47">
        <f>'[1]11.01.2010'!N213</f>
        <v>6035</v>
      </c>
      <c r="F213" s="47">
        <f>'[1]11.01.2010'!I213</f>
        <v>6035</v>
      </c>
      <c r="G213" s="48"/>
      <c r="H213" s="49"/>
      <c r="I213" s="50">
        <f t="shared" si="9"/>
        <v>6035</v>
      </c>
      <c r="J213" s="47">
        <f>'[1]11.01.2010'!M213</f>
        <v>0</v>
      </c>
      <c r="K213" s="51"/>
      <c r="L213" s="47"/>
      <c r="M213" s="52">
        <f t="shared" si="10"/>
        <v>0</v>
      </c>
      <c r="N213" s="245">
        <f t="shared" si="11"/>
        <v>6035</v>
      </c>
    </row>
    <row r="214" spans="1:14" s="252" customFormat="1" ht="12.75" customHeight="1">
      <c r="A214" s="118"/>
      <c r="B214" s="89"/>
      <c r="C214" s="44">
        <v>4210</v>
      </c>
      <c r="D214" s="46" t="s">
        <v>36</v>
      </c>
      <c r="E214" s="47">
        <f>'[1]11.01.2010'!N214</f>
        <v>14000</v>
      </c>
      <c r="F214" s="47">
        <f>'[1]11.01.2010'!I214</f>
        <v>14000</v>
      </c>
      <c r="G214" s="48"/>
      <c r="H214" s="49"/>
      <c r="I214" s="50">
        <f t="shared" si="9"/>
        <v>14000</v>
      </c>
      <c r="J214" s="47">
        <f>'[1]11.01.2010'!M214</f>
        <v>0</v>
      </c>
      <c r="K214" s="51"/>
      <c r="L214" s="47"/>
      <c r="M214" s="52">
        <f t="shared" si="10"/>
        <v>0</v>
      </c>
      <c r="N214" s="245">
        <f t="shared" si="11"/>
        <v>14000</v>
      </c>
    </row>
    <row r="215" spans="1:14" s="252" customFormat="1" ht="12.75" customHeight="1">
      <c r="A215" s="118"/>
      <c r="B215" s="89"/>
      <c r="C215" s="44">
        <v>4220</v>
      </c>
      <c r="D215" s="46" t="s">
        <v>128</v>
      </c>
      <c r="E215" s="47">
        <f>'[1]11.01.2010'!N215</f>
        <v>79464</v>
      </c>
      <c r="F215" s="47">
        <f>'[1]11.01.2010'!I215</f>
        <v>79464</v>
      </c>
      <c r="G215" s="48"/>
      <c r="H215" s="49"/>
      <c r="I215" s="50">
        <f t="shared" si="9"/>
        <v>79464</v>
      </c>
      <c r="J215" s="47">
        <f>'[1]11.01.2010'!M215</f>
        <v>0</v>
      </c>
      <c r="K215" s="51"/>
      <c r="L215" s="47"/>
      <c r="M215" s="52">
        <f t="shared" si="10"/>
        <v>0</v>
      </c>
      <c r="N215" s="245">
        <f t="shared" si="11"/>
        <v>79464</v>
      </c>
    </row>
    <row r="216" spans="1:14" s="252" customFormat="1" ht="12.75" customHeight="1">
      <c r="A216" s="118"/>
      <c r="B216" s="89"/>
      <c r="C216" s="44">
        <v>4240</v>
      </c>
      <c r="D216" s="46" t="s">
        <v>118</v>
      </c>
      <c r="E216" s="47">
        <f>'[1]11.01.2010'!N216</f>
        <v>4900</v>
      </c>
      <c r="F216" s="47">
        <f>'[1]11.01.2010'!I216</f>
        <v>4900</v>
      </c>
      <c r="G216" s="48"/>
      <c r="H216" s="49"/>
      <c r="I216" s="50">
        <f t="shared" si="9"/>
        <v>4900</v>
      </c>
      <c r="J216" s="47">
        <f>'[1]11.01.2010'!M216</f>
        <v>0</v>
      </c>
      <c r="K216" s="51"/>
      <c r="L216" s="47"/>
      <c r="M216" s="52">
        <f t="shared" si="10"/>
        <v>0</v>
      </c>
      <c r="N216" s="245">
        <f t="shared" si="11"/>
        <v>4900</v>
      </c>
    </row>
    <row r="217" spans="1:14" s="252" customFormat="1" ht="12.75" customHeight="1">
      <c r="A217" s="118"/>
      <c r="B217" s="89"/>
      <c r="C217" s="44">
        <v>4260</v>
      </c>
      <c r="D217" s="46" t="s">
        <v>69</v>
      </c>
      <c r="E217" s="47">
        <f>'[1]11.01.2010'!N217</f>
        <v>16600</v>
      </c>
      <c r="F217" s="47">
        <f>'[1]11.01.2010'!I217</f>
        <v>16600</v>
      </c>
      <c r="G217" s="48"/>
      <c r="H217" s="49"/>
      <c r="I217" s="50">
        <f t="shared" si="9"/>
        <v>16600</v>
      </c>
      <c r="J217" s="47">
        <f>'[1]11.01.2010'!M217</f>
        <v>0</v>
      </c>
      <c r="K217" s="51"/>
      <c r="L217" s="47"/>
      <c r="M217" s="52">
        <f t="shared" si="10"/>
        <v>0</v>
      </c>
      <c r="N217" s="245">
        <f t="shared" si="11"/>
        <v>16600</v>
      </c>
    </row>
    <row r="218" spans="1:14" s="252" customFormat="1" ht="12.75" customHeight="1">
      <c r="A218" s="118"/>
      <c r="B218" s="89"/>
      <c r="C218" s="44">
        <v>4270</v>
      </c>
      <c r="D218" s="46" t="s">
        <v>44</v>
      </c>
      <c r="E218" s="47">
        <f>'[1]11.01.2010'!N218</f>
        <v>1000</v>
      </c>
      <c r="F218" s="47">
        <f>'[1]11.01.2010'!I218</f>
        <v>1000</v>
      </c>
      <c r="G218" s="48"/>
      <c r="H218" s="49"/>
      <c r="I218" s="50">
        <f t="shared" si="9"/>
        <v>1000</v>
      </c>
      <c r="J218" s="47">
        <f>'[1]11.01.2010'!M218</f>
        <v>0</v>
      </c>
      <c r="K218" s="51"/>
      <c r="L218" s="47"/>
      <c r="M218" s="52">
        <f t="shared" si="10"/>
        <v>0</v>
      </c>
      <c r="N218" s="245">
        <f t="shared" si="11"/>
        <v>1000</v>
      </c>
    </row>
    <row r="219" spans="1:14" s="252" customFormat="1" ht="12.75" customHeight="1">
      <c r="A219" s="118"/>
      <c r="B219" s="89"/>
      <c r="C219" s="44">
        <v>4280</v>
      </c>
      <c r="D219" s="46" t="s">
        <v>70</v>
      </c>
      <c r="E219" s="47">
        <f>'[1]11.01.2010'!N219</f>
        <v>600</v>
      </c>
      <c r="F219" s="47">
        <f>'[1]11.01.2010'!I219</f>
        <v>600</v>
      </c>
      <c r="G219" s="48"/>
      <c r="H219" s="49"/>
      <c r="I219" s="50">
        <f t="shared" si="9"/>
        <v>600</v>
      </c>
      <c r="J219" s="47">
        <f>'[1]11.01.2010'!M219</f>
        <v>0</v>
      </c>
      <c r="K219" s="51"/>
      <c r="L219" s="47"/>
      <c r="M219" s="52">
        <f t="shared" si="10"/>
        <v>0</v>
      </c>
      <c r="N219" s="245">
        <f t="shared" si="11"/>
        <v>600</v>
      </c>
    </row>
    <row r="220" spans="1:14" s="252" customFormat="1" ht="12.75" customHeight="1">
      <c r="A220" s="118"/>
      <c r="B220" s="89"/>
      <c r="C220" s="44">
        <v>4300</v>
      </c>
      <c r="D220" s="46" t="s">
        <v>63</v>
      </c>
      <c r="E220" s="47">
        <f>'[1]11.01.2010'!N220</f>
        <v>5620</v>
      </c>
      <c r="F220" s="47">
        <f>'[1]11.01.2010'!I220</f>
        <v>5620</v>
      </c>
      <c r="G220" s="48"/>
      <c r="H220" s="49"/>
      <c r="I220" s="50">
        <f t="shared" si="9"/>
        <v>5620</v>
      </c>
      <c r="J220" s="47">
        <f>'[1]11.01.2010'!M220</f>
        <v>0</v>
      </c>
      <c r="K220" s="51"/>
      <c r="L220" s="47"/>
      <c r="M220" s="52">
        <f t="shared" si="10"/>
        <v>0</v>
      </c>
      <c r="N220" s="245">
        <f t="shared" si="11"/>
        <v>5620</v>
      </c>
    </row>
    <row r="221" spans="1:14" s="252" customFormat="1" ht="12.75" customHeight="1">
      <c r="A221" s="118"/>
      <c r="B221" s="89"/>
      <c r="C221" s="44">
        <v>4370</v>
      </c>
      <c r="D221" s="46" t="s">
        <v>73</v>
      </c>
      <c r="E221" s="47">
        <f>'[1]11.01.2010'!N221</f>
        <v>900</v>
      </c>
      <c r="F221" s="47">
        <f>'[1]11.01.2010'!I221</f>
        <v>900</v>
      </c>
      <c r="G221" s="48"/>
      <c r="H221" s="49"/>
      <c r="I221" s="50">
        <f t="shared" si="9"/>
        <v>900</v>
      </c>
      <c r="J221" s="47">
        <f>'[1]11.01.2010'!M221</f>
        <v>0</v>
      </c>
      <c r="K221" s="51"/>
      <c r="L221" s="47"/>
      <c r="M221" s="52">
        <f t="shared" si="10"/>
        <v>0</v>
      </c>
      <c r="N221" s="245">
        <f t="shared" si="11"/>
        <v>900</v>
      </c>
    </row>
    <row r="222" spans="1:14" s="252" customFormat="1" ht="12.75" customHeight="1">
      <c r="A222" s="118"/>
      <c r="B222" s="89"/>
      <c r="C222" s="44">
        <v>4410</v>
      </c>
      <c r="D222" s="46" t="s">
        <v>94</v>
      </c>
      <c r="E222" s="47">
        <f>'[1]11.01.2010'!N222</f>
        <v>400</v>
      </c>
      <c r="F222" s="47">
        <f>'[1]11.01.2010'!I222</f>
        <v>400</v>
      </c>
      <c r="G222" s="48"/>
      <c r="H222" s="49"/>
      <c r="I222" s="50">
        <f t="shared" si="9"/>
        <v>400</v>
      </c>
      <c r="J222" s="47">
        <f>'[1]11.01.2010'!M222</f>
        <v>0</v>
      </c>
      <c r="K222" s="51"/>
      <c r="L222" s="47"/>
      <c r="M222" s="52">
        <f t="shared" si="10"/>
        <v>0</v>
      </c>
      <c r="N222" s="245">
        <f t="shared" si="11"/>
        <v>400</v>
      </c>
    </row>
    <row r="223" spans="1:14" s="252" customFormat="1" ht="12.75" customHeight="1">
      <c r="A223" s="118"/>
      <c r="B223" s="89"/>
      <c r="C223" s="44">
        <v>4430</v>
      </c>
      <c r="D223" s="46" t="s">
        <v>46</v>
      </c>
      <c r="E223" s="47">
        <f>'[1]11.01.2010'!N223</f>
        <v>500</v>
      </c>
      <c r="F223" s="47">
        <f>'[1]11.01.2010'!I223</f>
        <v>500</v>
      </c>
      <c r="G223" s="48"/>
      <c r="H223" s="49"/>
      <c r="I223" s="50">
        <f t="shared" si="9"/>
        <v>500</v>
      </c>
      <c r="J223" s="47">
        <f>'[1]11.01.2010'!M223</f>
        <v>0</v>
      </c>
      <c r="K223" s="51"/>
      <c r="L223" s="47"/>
      <c r="M223" s="52">
        <f t="shared" si="10"/>
        <v>0</v>
      </c>
      <c r="N223" s="245">
        <f t="shared" si="11"/>
        <v>500</v>
      </c>
    </row>
    <row r="224" spans="1:14" s="252" customFormat="1" ht="15" customHeight="1">
      <c r="A224" s="118"/>
      <c r="B224" s="104"/>
      <c r="C224" s="44">
        <v>4440</v>
      </c>
      <c r="D224" s="46" t="s">
        <v>121</v>
      </c>
      <c r="E224" s="47">
        <f>'[1]11.01.2010'!N224</f>
        <v>15496</v>
      </c>
      <c r="F224" s="47">
        <f>'[1]11.01.2010'!I224</f>
        <v>15496</v>
      </c>
      <c r="G224" s="48"/>
      <c r="H224" s="49"/>
      <c r="I224" s="50">
        <f t="shared" si="9"/>
        <v>15496</v>
      </c>
      <c r="J224" s="47">
        <f>'[1]11.01.2010'!M224</f>
        <v>0</v>
      </c>
      <c r="K224" s="51"/>
      <c r="L224" s="47"/>
      <c r="M224" s="52">
        <f t="shared" si="10"/>
        <v>0</v>
      </c>
      <c r="N224" s="245">
        <f t="shared" si="11"/>
        <v>15496</v>
      </c>
    </row>
    <row r="225" spans="1:14" s="252" customFormat="1" ht="12.75" customHeight="1">
      <c r="A225" s="118"/>
      <c r="B225" s="104"/>
      <c r="C225" s="44">
        <v>4740</v>
      </c>
      <c r="D225" s="46" t="s">
        <v>54</v>
      </c>
      <c r="E225" s="47">
        <f>'[1]11.01.2010'!N225</f>
        <v>200</v>
      </c>
      <c r="F225" s="47">
        <f>'[1]11.01.2010'!I225</f>
        <v>200</v>
      </c>
      <c r="G225" s="48"/>
      <c r="H225" s="49"/>
      <c r="I225" s="50">
        <f t="shared" si="9"/>
        <v>200</v>
      </c>
      <c r="J225" s="47">
        <f>'[1]11.01.2010'!M225</f>
        <v>0</v>
      </c>
      <c r="K225" s="51"/>
      <c r="L225" s="47"/>
      <c r="M225" s="52">
        <f t="shared" si="10"/>
        <v>0</v>
      </c>
      <c r="N225" s="245">
        <f t="shared" si="11"/>
        <v>200</v>
      </c>
    </row>
    <row r="226" spans="1:14" s="252" customFormat="1" ht="12.75" customHeight="1">
      <c r="A226" s="118"/>
      <c r="B226" s="89"/>
      <c r="C226" s="44">
        <v>4750</v>
      </c>
      <c r="D226" s="46" t="s">
        <v>55</v>
      </c>
      <c r="E226" s="47">
        <f>'[1]11.01.2010'!N226</f>
        <v>200</v>
      </c>
      <c r="F226" s="47">
        <f>'[1]11.01.2010'!I226</f>
        <v>200</v>
      </c>
      <c r="G226" s="48"/>
      <c r="H226" s="49"/>
      <c r="I226" s="50">
        <f t="shared" si="9"/>
        <v>200</v>
      </c>
      <c r="J226" s="47">
        <f>'[1]11.01.2010'!M226</f>
        <v>0</v>
      </c>
      <c r="K226" s="51"/>
      <c r="L226" s="47"/>
      <c r="M226" s="52">
        <f t="shared" si="10"/>
        <v>0</v>
      </c>
      <c r="N226" s="245">
        <f t="shared" si="11"/>
        <v>200</v>
      </c>
    </row>
    <row r="227" spans="1:14" s="252" customFormat="1" ht="12.75" customHeight="1">
      <c r="A227" s="118"/>
      <c r="B227" s="89"/>
      <c r="C227" s="44"/>
      <c r="D227" s="46"/>
      <c r="E227" s="47"/>
      <c r="F227" s="47"/>
      <c r="G227" s="48"/>
      <c r="H227" s="49"/>
      <c r="I227" s="50"/>
      <c r="J227" s="47"/>
      <c r="K227" s="51"/>
      <c r="L227" s="47"/>
      <c r="M227" s="52"/>
      <c r="N227" s="245"/>
    </row>
    <row r="228" spans="1:14" s="252" customFormat="1" ht="12.75" customHeight="1" thickBot="1">
      <c r="A228" s="153"/>
      <c r="B228" s="133">
        <v>80110</v>
      </c>
      <c r="C228" s="54"/>
      <c r="D228" s="56" t="s">
        <v>129</v>
      </c>
      <c r="E228" s="57">
        <f>'[1]11.01.2010'!N228</f>
        <v>1679561</v>
      </c>
      <c r="F228" s="57">
        <f>'[1]11.01.2010'!I228</f>
        <v>1679561</v>
      </c>
      <c r="G228" s="58"/>
      <c r="H228" s="59"/>
      <c r="I228" s="60">
        <f t="shared" si="9"/>
        <v>1679561</v>
      </c>
      <c r="J228" s="57">
        <f>'[1]11.01.2010'!M228</f>
        <v>0</v>
      </c>
      <c r="K228" s="61">
        <f>SUM(K229:K249)</f>
        <v>0</v>
      </c>
      <c r="L228" s="57">
        <f>SUM(L229:L249)</f>
        <v>0</v>
      </c>
      <c r="M228" s="62">
        <f t="shared" si="10"/>
        <v>0</v>
      </c>
      <c r="N228" s="246">
        <f t="shared" si="11"/>
        <v>1679561</v>
      </c>
    </row>
    <row r="229" spans="1:14" s="252" customFormat="1" ht="12.75" customHeight="1">
      <c r="A229" s="117"/>
      <c r="B229" s="122"/>
      <c r="C229" s="34"/>
      <c r="D229" s="36" t="s">
        <v>112</v>
      </c>
      <c r="E229" s="37"/>
      <c r="F229" s="37"/>
      <c r="G229" s="38"/>
      <c r="H229" s="39"/>
      <c r="I229" s="40"/>
      <c r="J229" s="37"/>
      <c r="K229" s="41"/>
      <c r="L229" s="37"/>
      <c r="M229" s="42">
        <f t="shared" si="10"/>
        <v>0</v>
      </c>
      <c r="N229" s="244">
        <f t="shared" si="11"/>
        <v>0</v>
      </c>
    </row>
    <row r="230" spans="1:14" s="252" customFormat="1" ht="12.75" customHeight="1">
      <c r="A230" s="118"/>
      <c r="B230" s="122"/>
      <c r="C230" s="34"/>
      <c r="D230" s="36" t="s">
        <v>113</v>
      </c>
      <c r="E230" s="47"/>
      <c r="F230" s="47"/>
      <c r="G230" s="38"/>
      <c r="H230" s="39"/>
      <c r="I230" s="50"/>
      <c r="J230" s="47"/>
      <c r="K230" s="51"/>
      <c r="L230" s="47"/>
      <c r="M230" s="52">
        <f t="shared" si="10"/>
        <v>0</v>
      </c>
      <c r="N230" s="245">
        <f t="shared" si="11"/>
        <v>0</v>
      </c>
    </row>
    <row r="231" spans="1:14" s="252" customFormat="1" ht="12.75" customHeight="1">
      <c r="A231" s="118"/>
      <c r="B231" s="122"/>
      <c r="C231" s="34">
        <v>2590</v>
      </c>
      <c r="D231" s="36" t="s">
        <v>114</v>
      </c>
      <c r="E231" s="47">
        <f>'[1]11.01.2010'!N231</f>
        <v>564856</v>
      </c>
      <c r="F231" s="47">
        <f>'[1]11.01.2010'!I231</f>
        <v>564856</v>
      </c>
      <c r="G231" s="38"/>
      <c r="H231" s="39"/>
      <c r="I231" s="50">
        <f t="shared" si="9"/>
        <v>564856</v>
      </c>
      <c r="J231" s="47">
        <f>'[1]11.01.2010'!M231</f>
        <v>0</v>
      </c>
      <c r="K231" s="51"/>
      <c r="L231" s="47"/>
      <c r="M231" s="52">
        <f t="shared" si="10"/>
        <v>0</v>
      </c>
      <c r="N231" s="245">
        <f t="shared" si="11"/>
        <v>564856</v>
      </c>
    </row>
    <row r="232" spans="1:14" s="252" customFormat="1" ht="12.75" customHeight="1">
      <c r="A232" s="118"/>
      <c r="B232" s="122"/>
      <c r="C232" s="34">
        <v>3020</v>
      </c>
      <c r="D232" s="36" t="s">
        <v>130</v>
      </c>
      <c r="E232" s="47">
        <f>'[1]11.01.2010'!N232</f>
        <v>70634</v>
      </c>
      <c r="F232" s="47">
        <f>'[1]11.01.2010'!I232</f>
        <v>70634</v>
      </c>
      <c r="G232" s="38"/>
      <c r="H232" s="39"/>
      <c r="I232" s="50">
        <f t="shared" si="9"/>
        <v>70634</v>
      </c>
      <c r="J232" s="47">
        <f>'[1]11.01.2010'!M232</f>
        <v>0</v>
      </c>
      <c r="K232" s="51"/>
      <c r="L232" s="47"/>
      <c r="M232" s="52">
        <f t="shared" si="10"/>
        <v>0</v>
      </c>
      <c r="N232" s="245">
        <f t="shared" si="11"/>
        <v>70634</v>
      </c>
    </row>
    <row r="233" spans="1:14" s="252" customFormat="1" ht="12.75" customHeight="1">
      <c r="A233" s="118"/>
      <c r="B233" s="89"/>
      <c r="C233" s="44">
        <v>4010</v>
      </c>
      <c r="D233" s="46" t="s">
        <v>131</v>
      </c>
      <c r="E233" s="47">
        <f>'[1]11.01.2010'!N233</f>
        <v>687297</v>
      </c>
      <c r="F233" s="47">
        <f>'[1]11.01.2010'!I233</f>
        <v>687297</v>
      </c>
      <c r="G233" s="48"/>
      <c r="H233" s="49"/>
      <c r="I233" s="50">
        <f t="shared" si="9"/>
        <v>687297</v>
      </c>
      <c r="J233" s="47">
        <f>'[1]11.01.2010'!M233</f>
        <v>0</v>
      </c>
      <c r="K233" s="51"/>
      <c r="L233" s="47"/>
      <c r="M233" s="52">
        <f t="shared" si="10"/>
        <v>0</v>
      </c>
      <c r="N233" s="245">
        <f t="shared" si="11"/>
        <v>687297</v>
      </c>
    </row>
    <row r="234" spans="1:14" s="252" customFormat="1" ht="12.75" customHeight="1">
      <c r="A234" s="118"/>
      <c r="B234" s="89"/>
      <c r="C234" s="44">
        <v>4040</v>
      </c>
      <c r="D234" s="46" t="s">
        <v>116</v>
      </c>
      <c r="E234" s="47">
        <f>'[1]11.01.2010'!N234</f>
        <v>55979</v>
      </c>
      <c r="F234" s="47">
        <f>'[1]11.01.2010'!I234</f>
        <v>55979</v>
      </c>
      <c r="G234" s="48"/>
      <c r="H234" s="49"/>
      <c r="I234" s="50">
        <f t="shared" si="9"/>
        <v>55979</v>
      </c>
      <c r="J234" s="47">
        <f>'[1]11.01.2010'!M234</f>
        <v>0</v>
      </c>
      <c r="K234" s="51"/>
      <c r="L234" s="47"/>
      <c r="M234" s="52">
        <f t="shared" si="10"/>
        <v>0</v>
      </c>
      <c r="N234" s="245">
        <f t="shared" si="11"/>
        <v>55979</v>
      </c>
    </row>
    <row r="235" spans="1:14" s="252" customFormat="1" ht="12.75" customHeight="1">
      <c r="A235" s="118"/>
      <c r="B235" s="89"/>
      <c r="C235" s="44">
        <v>4110</v>
      </c>
      <c r="D235" s="46" t="s">
        <v>59</v>
      </c>
      <c r="E235" s="47">
        <f>'[1]11.01.2010'!N235</f>
        <v>123843</v>
      </c>
      <c r="F235" s="47">
        <f>'[1]11.01.2010'!I235</f>
        <v>123843</v>
      </c>
      <c r="G235" s="48"/>
      <c r="H235" s="49"/>
      <c r="I235" s="50">
        <f t="shared" si="9"/>
        <v>123843</v>
      </c>
      <c r="J235" s="47">
        <f>'[1]11.01.2010'!M235</f>
        <v>0</v>
      </c>
      <c r="K235" s="51"/>
      <c r="L235" s="47"/>
      <c r="M235" s="52">
        <f t="shared" si="10"/>
        <v>0</v>
      </c>
      <c r="N235" s="245">
        <f t="shared" si="11"/>
        <v>123843</v>
      </c>
    </row>
    <row r="236" spans="1:14" s="252" customFormat="1" ht="12.75" customHeight="1">
      <c r="A236" s="118"/>
      <c r="B236" s="89"/>
      <c r="C236" s="44">
        <v>4120</v>
      </c>
      <c r="D236" s="46" t="s">
        <v>60</v>
      </c>
      <c r="E236" s="47">
        <f>'[1]11.01.2010'!N236</f>
        <v>19779</v>
      </c>
      <c r="F236" s="47">
        <f>'[1]11.01.2010'!I236</f>
        <v>19779</v>
      </c>
      <c r="G236" s="48"/>
      <c r="H236" s="49"/>
      <c r="I236" s="50">
        <f t="shared" si="9"/>
        <v>19779</v>
      </c>
      <c r="J236" s="47">
        <f>'[1]11.01.2010'!M236</f>
        <v>0</v>
      </c>
      <c r="K236" s="51"/>
      <c r="L236" s="47"/>
      <c r="M236" s="52">
        <f t="shared" si="10"/>
        <v>0</v>
      </c>
      <c r="N236" s="245">
        <f t="shared" si="11"/>
        <v>19779</v>
      </c>
    </row>
    <row r="237" spans="1:14" s="252" customFormat="1" ht="12.75" customHeight="1">
      <c r="A237" s="118"/>
      <c r="B237" s="89"/>
      <c r="C237" s="44">
        <v>4210</v>
      </c>
      <c r="D237" s="46" t="s">
        <v>132</v>
      </c>
      <c r="E237" s="47">
        <f>'[1]11.01.2010'!N237</f>
        <v>18600</v>
      </c>
      <c r="F237" s="47">
        <f>'[1]11.01.2010'!I237</f>
        <v>18600</v>
      </c>
      <c r="G237" s="48"/>
      <c r="H237" s="49"/>
      <c r="I237" s="50">
        <f t="shared" si="9"/>
        <v>18600</v>
      </c>
      <c r="J237" s="47">
        <f>'[1]11.01.2010'!M237</f>
        <v>0</v>
      </c>
      <c r="K237" s="51"/>
      <c r="L237" s="47"/>
      <c r="M237" s="52">
        <f t="shared" si="10"/>
        <v>0</v>
      </c>
      <c r="N237" s="245">
        <f t="shared" si="11"/>
        <v>18600</v>
      </c>
    </row>
    <row r="238" spans="1:14" s="252" customFormat="1" ht="12.75" customHeight="1">
      <c r="A238" s="118"/>
      <c r="B238" s="89"/>
      <c r="C238" s="44">
        <v>4240</v>
      </c>
      <c r="D238" s="46" t="s">
        <v>118</v>
      </c>
      <c r="E238" s="47">
        <f>'[1]11.01.2010'!N238</f>
        <v>2500</v>
      </c>
      <c r="F238" s="47">
        <f>'[1]11.01.2010'!I238</f>
        <v>2500</v>
      </c>
      <c r="G238" s="48"/>
      <c r="H238" s="49"/>
      <c r="I238" s="50">
        <f t="shared" si="9"/>
        <v>2500</v>
      </c>
      <c r="J238" s="47">
        <f>'[1]11.01.2010'!M238</f>
        <v>0</v>
      </c>
      <c r="K238" s="51"/>
      <c r="L238" s="47"/>
      <c r="M238" s="52">
        <f t="shared" si="10"/>
        <v>0</v>
      </c>
      <c r="N238" s="245">
        <f t="shared" si="11"/>
        <v>2500</v>
      </c>
    </row>
    <row r="239" spans="1:14" s="252" customFormat="1" ht="12.75" customHeight="1">
      <c r="A239" s="118"/>
      <c r="B239" s="89"/>
      <c r="C239" s="44">
        <v>4260</v>
      </c>
      <c r="D239" s="46" t="s">
        <v>69</v>
      </c>
      <c r="E239" s="47">
        <f>'[1]11.01.2010'!N239</f>
        <v>65900</v>
      </c>
      <c r="F239" s="47">
        <f>'[1]11.01.2010'!I239</f>
        <v>65900</v>
      </c>
      <c r="G239" s="48"/>
      <c r="H239" s="49"/>
      <c r="I239" s="50">
        <f t="shared" si="9"/>
        <v>65900</v>
      </c>
      <c r="J239" s="47">
        <f>'[1]11.01.2010'!M239</f>
        <v>0</v>
      </c>
      <c r="K239" s="51"/>
      <c r="L239" s="47"/>
      <c r="M239" s="52">
        <f t="shared" si="10"/>
        <v>0</v>
      </c>
      <c r="N239" s="245">
        <f t="shared" si="11"/>
        <v>65900</v>
      </c>
    </row>
    <row r="240" spans="1:14" s="252" customFormat="1" ht="12.75" customHeight="1">
      <c r="A240" s="118"/>
      <c r="B240" s="89"/>
      <c r="C240" s="44">
        <v>4270</v>
      </c>
      <c r="D240" s="46" t="s">
        <v>44</v>
      </c>
      <c r="E240" s="47">
        <f>'[1]11.01.2010'!N240</f>
        <v>1400</v>
      </c>
      <c r="F240" s="47">
        <f>'[1]11.01.2010'!I240</f>
        <v>1400</v>
      </c>
      <c r="G240" s="48"/>
      <c r="H240" s="49"/>
      <c r="I240" s="50">
        <f t="shared" si="9"/>
        <v>1400</v>
      </c>
      <c r="J240" s="47">
        <f>'[1]11.01.2010'!M240</f>
        <v>0</v>
      </c>
      <c r="K240" s="51"/>
      <c r="L240" s="47"/>
      <c r="M240" s="52">
        <f t="shared" si="10"/>
        <v>0</v>
      </c>
      <c r="N240" s="245">
        <f t="shared" si="11"/>
        <v>1400</v>
      </c>
    </row>
    <row r="241" spans="1:14" s="252" customFormat="1" ht="12.75" customHeight="1">
      <c r="A241" s="118"/>
      <c r="B241" s="89"/>
      <c r="C241" s="44">
        <v>4280</v>
      </c>
      <c r="D241" s="46" t="s">
        <v>70</v>
      </c>
      <c r="E241" s="47">
        <f>'[1]11.01.2010'!N241</f>
        <v>1000</v>
      </c>
      <c r="F241" s="47">
        <f>'[1]11.01.2010'!I241</f>
        <v>1000</v>
      </c>
      <c r="G241" s="48"/>
      <c r="H241" s="49"/>
      <c r="I241" s="50">
        <f t="shared" si="9"/>
        <v>1000</v>
      </c>
      <c r="J241" s="47">
        <f>'[1]11.01.2010'!M241</f>
        <v>0</v>
      </c>
      <c r="K241" s="51"/>
      <c r="L241" s="47"/>
      <c r="M241" s="52">
        <f t="shared" si="10"/>
        <v>0</v>
      </c>
      <c r="N241" s="245">
        <f t="shared" si="11"/>
        <v>1000</v>
      </c>
    </row>
    <row r="242" spans="1:14" s="252" customFormat="1" ht="12.75" customHeight="1">
      <c r="A242" s="118"/>
      <c r="B242" s="89"/>
      <c r="C242" s="44">
        <v>4300</v>
      </c>
      <c r="D242" s="46" t="s">
        <v>63</v>
      </c>
      <c r="E242" s="47">
        <f>'[1]11.01.2010'!N242</f>
        <v>17000</v>
      </c>
      <c r="F242" s="47">
        <f>'[1]11.01.2010'!I242</f>
        <v>17000</v>
      </c>
      <c r="G242" s="48"/>
      <c r="H242" s="49"/>
      <c r="I242" s="50">
        <f t="shared" si="9"/>
        <v>17000</v>
      </c>
      <c r="J242" s="47">
        <f>'[1]11.01.2010'!M242</f>
        <v>0</v>
      </c>
      <c r="K242" s="51"/>
      <c r="L242" s="47"/>
      <c r="M242" s="52">
        <f t="shared" si="10"/>
        <v>0</v>
      </c>
      <c r="N242" s="245">
        <f t="shared" si="11"/>
        <v>17000</v>
      </c>
    </row>
    <row r="243" spans="1:14" s="252" customFormat="1" ht="12.75" customHeight="1">
      <c r="A243" s="118"/>
      <c r="B243" s="89"/>
      <c r="C243" s="44">
        <v>4350</v>
      </c>
      <c r="D243" s="46" t="s">
        <v>133</v>
      </c>
      <c r="E243" s="47">
        <f>'[1]11.01.2010'!N243</f>
        <v>1000</v>
      </c>
      <c r="F243" s="47">
        <f>'[1]11.01.2010'!I243</f>
        <v>1000</v>
      </c>
      <c r="G243" s="48"/>
      <c r="H243" s="49"/>
      <c r="I243" s="50">
        <f t="shared" si="9"/>
        <v>1000</v>
      </c>
      <c r="J243" s="47">
        <f>'[1]11.01.2010'!M243</f>
        <v>0</v>
      </c>
      <c r="K243" s="51"/>
      <c r="L243" s="47"/>
      <c r="M243" s="52">
        <f t="shared" si="10"/>
        <v>0</v>
      </c>
      <c r="N243" s="245">
        <f t="shared" si="11"/>
        <v>1000</v>
      </c>
    </row>
    <row r="244" spans="1:14" s="252" customFormat="1" ht="12.75" customHeight="1">
      <c r="A244" s="118"/>
      <c r="B244" s="89"/>
      <c r="C244" s="44">
        <v>4370</v>
      </c>
      <c r="D244" s="46" t="s">
        <v>73</v>
      </c>
      <c r="E244" s="47">
        <f>'[1]11.01.2010'!N244</f>
        <v>1000</v>
      </c>
      <c r="F244" s="47">
        <f>'[1]11.01.2010'!I244</f>
        <v>1000</v>
      </c>
      <c r="G244" s="48"/>
      <c r="H244" s="49"/>
      <c r="I244" s="50">
        <f t="shared" si="9"/>
        <v>1000</v>
      </c>
      <c r="J244" s="47">
        <f>'[1]11.01.2010'!M244</f>
        <v>0</v>
      </c>
      <c r="K244" s="51"/>
      <c r="L244" s="47"/>
      <c r="M244" s="52">
        <f t="shared" si="10"/>
        <v>0</v>
      </c>
      <c r="N244" s="245">
        <f t="shared" si="11"/>
        <v>1000</v>
      </c>
    </row>
    <row r="245" spans="1:14" s="252" customFormat="1" ht="12.75" customHeight="1">
      <c r="A245" s="118"/>
      <c r="B245" s="89"/>
      <c r="C245" s="44">
        <v>4410</v>
      </c>
      <c r="D245" s="46" t="s">
        <v>74</v>
      </c>
      <c r="E245" s="47">
        <f>'[1]11.01.2010'!N245</f>
        <v>1300</v>
      </c>
      <c r="F245" s="47">
        <f>'[1]11.01.2010'!I245</f>
        <v>1300</v>
      </c>
      <c r="G245" s="48"/>
      <c r="H245" s="49"/>
      <c r="I245" s="50">
        <f t="shared" si="9"/>
        <v>1300</v>
      </c>
      <c r="J245" s="47">
        <f>'[1]11.01.2010'!M245</f>
        <v>0</v>
      </c>
      <c r="K245" s="51"/>
      <c r="L245" s="47"/>
      <c r="M245" s="52">
        <f t="shared" si="10"/>
        <v>0</v>
      </c>
      <c r="N245" s="245">
        <f t="shared" si="11"/>
        <v>1300</v>
      </c>
    </row>
    <row r="246" spans="1:14" s="252" customFormat="1" ht="12.75" customHeight="1">
      <c r="A246" s="118"/>
      <c r="B246" s="89"/>
      <c r="C246" s="44">
        <v>4430</v>
      </c>
      <c r="D246" s="46" t="s">
        <v>46</v>
      </c>
      <c r="E246" s="47">
        <f>'[1]11.01.2010'!N246</f>
        <v>1400</v>
      </c>
      <c r="F246" s="47">
        <f>'[1]11.01.2010'!I246</f>
        <v>1400</v>
      </c>
      <c r="G246" s="48"/>
      <c r="H246" s="49"/>
      <c r="I246" s="50">
        <f t="shared" si="9"/>
        <v>1400</v>
      </c>
      <c r="J246" s="47">
        <f>'[1]11.01.2010'!M246</f>
        <v>0</v>
      </c>
      <c r="K246" s="51"/>
      <c r="L246" s="47"/>
      <c r="M246" s="52">
        <f t="shared" si="10"/>
        <v>0</v>
      </c>
      <c r="N246" s="245">
        <f t="shared" si="11"/>
        <v>1400</v>
      </c>
    </row>
    <row r="247" spans="1:14" s="252" customFormat="1" ht="14.25" customHeight="1">
      <c r="A247" s="118"/>
      <c r="B247" s="89"/>
      <c r="C247" s="44">
        <v>4440</v>
      </c>
      <c r="D247" s="46" t="s">
        <v>121</v>
      </c>
      <c r="E247" s="47">
        <f>'[1]11.01.2010'!N247</f>
        <v>43683</v>
      </c>
      <c r="F247" s="47">
        <f>'[1]11.01.2010'!I247</f>
        <v>43683</v>
      </c>
      <c r="G247" s="48"/>
      <c r="H247" s="49"/>
      <c r="I247" s="50">
        <f t="shared" si="9"/>
        <v>43683</v>
      </c>
      <c r="J247" s="47">
        <f>'[1]11.01.2010'!M247</f>
        <v>0</v>
      </c>
      <c r="K247" s="51"/>
      <c r="L247" s="47"/>
      <c r="M247" s="52">
        <f t="shared" si="10"/>
        <v>0</v>
      </c>
      <c r="N247" s="245">
        <f t="shared" si="11"/>
        <v>43683</v>
      </c>
    </row>
    <row r="248" spans="1:14" s="252" customFormat="1" ht="12.75" customHeight="1">
      <c r="A248" s="118"/>
      <c r="B248" s="89"/>
      <c r="C248" s="44">
        <v>4740</v>
      </c>
      <c r="D248" s="46" t="s">
        <v>54</v>
      </c>
      <c r="E248" s="47">
        <f>'[1]11.01.2010'!N248</f>
        <v>1140</v>
      </c>
      <c r="F248" s="47">
        <f>'[1]11.01.2010'!I248</f>
        <v>1140</v>
      </c>
      <c r="G248" s="48"/>
      <c r="H248" s="49"/>
      <c r="I248" s="50">
        <f t="shared" si="9"/>
        <v>1140</v>
      </c>
      <c r="J248" s="47">
        <f>'[1]11.01.2010'!M248</f>
        <v>0</v>
      </c>
      <c r="K248" s="51"/>
      <c r="L248" s="47"/>
      <c r="M248" s="52">
        <f t="shared" si="10"/>
        <v>0</v>
      </c>
      <c r="N248" s="245">
        <f t="shared" si="11"/>
        <v>1140</v>
      </c>
    </row>
    <row r="249" spans="1:14" s="252" customFormat="1" ht="12.75" customHeight="1">
      <c r="A249" s="118"/>
      <c r="B249" s="89"/>
      <c r="C249" s="44">
        <v>4750</v>
      </c>
      <c r="D249" s="46" t="s">
        <v>55</v>
      </c>
      <c r="E249" s="47">
        <f>'[1]11.01.2010'!N249</f>
        <v>1250</v>
      </c>
      <c r="F249" s="47">
        <f>'[1]11.01.2010'!I249</f>
        <v>1250</v>
      </c>
      <c r="G249" s="48"/>
      <c r="H249" s="49"/>
      <c r="I249" s="50">
        <f t="shared" si="9"/>
        <v>1250</v>
      </c>
      <c r="J249" s="47">
        <f>'[1]11.01.2010'!M249</f>
        <v>0</v>
      </c>
      <c r="K249" s="51"/>
      <c r="L249" s="47"/>
      <c r="M249" s="52">
        <f t="shared" si="10"/>
        <v>0</v>
      </c>
      <c r="N249" s="245">
        <f t="shared" si="11"/>
        <v>1250</v>
      </c>
    </row>
    <row r="250" spans="1:14" s="252" customFormat="1" ht="12.75" customHeight="1">
      <c r="A250" s="118"/>
      <c r="B250" s="89"/>
      <c r="C250" s="44"/>
      <c r="D250" s="46"/>
      <c r="E250" s="47"/>
      <c r="F250" s="47"/>
      <c r="G250" s="48"/>
      <c r="H250" s="49"/>
      <c r="I250" s="50"/>
      <c r="J250" s="47"/>
      <c r="K250" s="51"/>
      <c r="L250" s="47"/>
      <c r="M250" s="52"/>
      <c r="N250" s="245"/>
    </row>
    <row r="251" spans="1:14" s="252" customFormat="1" ht="12.75" customHeight="1" thickBot="1">
      <c r="A251" s="153"/>
      <c r="B251" s="133">
        <v>80113</v>
      </c>
      <c r="C251" s="54"/>
      <c r="D251" s="56" t="s">
        <v>134</v>
      </c>
      <c r="E251" s="57">
        <f>'[1]11.01.2010'!N251</f>
        <v>169876</v>
      </c>
      <c r="F251" s="57">
        <f>'[1]11.01.2010'!I251</f>
        <v>169876</v>
      </c>
      <c r="G251" s="58"/>
      <c r="H251" s="59"/>
      <c r="I251" s="60">
        <f t="shared" si="9"/>
        <v>169876</v>
      </c>
      <c r="J251" s="57">
        <f>'[1]11.01.2010'!M251</f>
        <v>0</v>
      </c>
      <c r="K251" s="61">
        <f>SUM(K252:K265)</f>
        <v>0</v>
      </c>
      <c r="L251" s="57">
        <f>SUM(L252:L265)</f>
        <v>0</v>
      </c>
      <c r="M251" s="62">
        <f t="shared" si="10"/>
        <v>0</v>
      </c>
      <c r="N251" s="246">
        <f t="shared" si="11"/>
        <v>169876</v>
      </c>
    </row>
    <row r="252" spans="1:14" s="252" customFormat="1" ht="12.75" customHeight="1">
      <c r="A252" s="117"/>
      <c r="B252" s="122"/>
      <c r="C252" s="34">
        <v>3020</v>
      </c>
      <c r="D252" s="36" t="s">
        <v>135</v>
      </c>
      <c r="E252" s="37">
        <f>'[1]11.01.2010'!N252</f>
        <v>150</v>
      </c>
      <c r="F252" s="37">
        <f>'[1]11.01.2010'!I252</f>
        <v>150</v>
      </c>
      <c r="G252" s="38"/>
      <c r="H252" s="39"/>
      <c r="I252" s="40">
        <f t="shared" si="9"/>
        <v>150</v>
      </c>
      <c r="J252" s="37">
        <f>'[1]11.01.2010'!M252</f>
        <v>0</v>
      </c>
      <c r="K252" s="41"/>
      <c r="L252" s="37"/>
      <c r="M252" s="42">
        <f t="shared" si="10"/>
        <v>0</v>
      </c>
      <c r="N252" s="244">
        <f t="shared" si="11"/>
        <v>150</v>
      </c>
    </row>
    <row r="253" spans="1:14" s="252" customFormat="1" ht="12.75" customHeight="1">
      <c r="A253" s="117"/>
      <c r="B253" s="122"/>
      <c r="C253" s="34">
        <v>3030</v>
      </c>
      <c r="D253" s="36" t="s">
        <v>62</v>
      </c>
      <c r="E253" s="47">
        <f>'[1]11.01.2010'!N253</f>
        <v>2562</v>
      </c>
      <c r="F253" s="47">
        <f>'[1]11.01.2010'!I253</f>
        <v>2562</v>
      </c>
      <c r="G253" s="38"/>
      <c r="H253" s="39"/>
      <c r="I253" s="50">
        <f t="shared" si="9"/>
        <v>2562</v>
      </c>
      <c r="J253" s="47">
        <f>'[1]11.01.2010'!M253</f>
        <v>0</v>
      </c>
      <c r="K253" s="51"/>
      <c r="L253" s="47"/>
      <c r="M253" s="52">
        <f t="shared" si="10"/>
        <v>0</v>
      </c>
      <c r="N253" s="245">
        <f t="shared" si="11"/>
        <v>2562</v>
      </c>
    </row>
    <row r="254" spans="1:14" s="252" customFormat="1" ht="12.75" customHeight="1">
      <c r="A254" s="118"/>
      <c r="B254" s="89"/>
      <c r="C254" s="44">
        <v>4010</v>
      </c>
      <c r="D254" s="46" t="s">
        <v>136</v>
      </c>
      <c r="E254" s="47">
        <f>'[1]11.01.2010'!N254</f>
        <v>36666</v>
      </c>
      <c r="F254" s="47">
        <f>'[1]11.01.2010'!I254</f>
        <v>36666</v>
      </c>
      <c r="G254" s="48"/>
      <c r="H254" s="49"/>
      <c r="I254" s="50">
        <f t="shared" si="9"/>
        <v>36666</v>
      </c>
      <c r="J254" s="47">
        <f>'[1]11.01.2010'!M254</f>
        <v>0</v>
      </c>
      <c r="K254" s="51"/>
      <c r="L254" s="47"/>
      <c r="M254" s="52">
        <f t="shared" si="10"/>
        <v>0</v>
      </c>
      <c r="N254" s="245">
        <f t="shared" si="11"/>
        <v>36666</v>
      </c>
    </row>
    <row r="255" spans="1:14" s="252" customFormat="1" ht="12.75" customHeight="1">
      <c r="A255" s="118"/>
      <c r="B255" s="89"/>
      <c r="C255" s="44">
        <v>4040</v>
      </c>
      <c r="D255" s="46" t="s">
        <v>116</v>
      </c>
      <c r="E255" s="47">
        <f>'[1]11.01.2010'!N255</f>
        <v>2728</v>
      </c>
      <c r="F255" s="47">
        <f>'[1]11.01.2010'!I255</f>
        <v>2728</v>
      </c>
      <c r="G255" s="48"/>
      <c r="H255" s="49"/>
      <c r="I255" s="50">
        <f t="shared" si="9"/>
        <v>2728</v>
      </c>
      <c r="J255" s="47">
        <f>'[1]11.01.2010'!M255</f>
        <v>0</v>
      </c>
      <c r="K255" s="51"/>
      <c r="L255" s="47"/>
      <c r="M255" s="52">
        <f t="shared" si="10"/>
        <v>0</v>
      </c>
      <c r="N255" s="245">
        <f t="shared" si="11"/>
        <v>2728</v>
      </c>
    </row>
    <row r="256" spans="1:14" s="252" customFormat="1" ht="12.75" customHeight="1">
      <c r="A256" s="118"/>
      <c r="B256" s="89"/>
      <c r="C256" s="44">
        <v>4110</v>
      </c>
      <c r="D256" s="46" t="s">
        <v>137</v>
      </c>
      <c r="E256" s="47">
        <f>'[1]11.01.2010'!N256</f>
        <v>5616</v>
      </c>
      <c r="F256" s="47">
        <f>'[1]11.01.2010'!I256</f>
        <v>5616</v>
      </c>
      <c r="G256" s="48"/>
      <c r="H256" s="49"/>
      <c r="I256" s="50">
        <f t="shared" si="9"/>
        <v>5616</v>
      </c>
      <c r="J256" s="47">
        <f>'[1]11.01.2010'!M256</f>
        <v>0</v>
      </c>
      <c r="K256" s="51"/>
      <c r="L256" s="47"/>
      <c r="M256" s="52">
        <f t="shared" si="10"/>
        <v>0</v>
      </c>
      <c r="N256" s="245">
        <f t="shared" si="11"/>
        <v>5616</v>
      </c>
    </row>
    <row r="257" spans="1:14" s="252" customFormat="1" ht="12.75" customHeight="1">
      <c r="A257" s="118"/>
      <c r="B257" s="89"/>
      <c r="C257" s="44">
        <v>4120</v>
      </c>
      <c r="D257" s="46" t="s">
        <v>138</v>
      </c>
      <c r="E257" s="47">
        <f>'[1]11.01.2010'!N257</f>
        <v>897</v>
      </c>
      <c r="F257" s="47">
        <f>'[1]11.01.2010'!I257</f>
        <v>897</v>
      </c>
      <c r="G257" s="48"/>
      <c r="H257" s="49"/>
      <c r="I257" s="50">
        <f t="shared" si="9"/>
        <v>897</v>
      </c>
      <c r="J257" s="47">
        <f>'[1]11.01.2010'!M257</f>
        <v>0</v>
      </c>
      <c r="K257" s="51"/>
      <c r="L257" s="47"/>
      <c r="M257" s="52">
        <f t="shared" si="10"/>
        <v>0</v>
      </c>
      <c r="N257" s="245">
        <f t="shared" si="11"/>
        <v>897</v>
      </c>
    </row>
    <row r="258" spans="1:14" s="252" customFormat="1" ht="12.75" customHeight="1">
      <c r="A258" s="118"/>
      <c r="B258" s="89"/>
      <c r="C258" s="44">
        <v>4210</v>
      </c>
      <c r="D258" s="46" t="s">
        <v>139</v>
      </c>
      <c r="E258" s="47">
        <f>'[1]11.01.2010'!N258</f>
        <v>42000</v>
      </c>
      <c r="F258" s="47">
        <f>'[1]11.01.2010'!I258</f>
        <v>42000</v>
      </c>
      <c r="G258" s="48"/>
      <c r="H258" s="49"/>
      <c r="I258" s="50">
        <f t="shared" si="9"/>
        <v>42000</v>
      </c>
      <c r="J258" s="47">
        <f>'[1]11.01.2010'!M258</f>
        <v>0</v>
      </c>
      <c r="K258" s="51"/>
      <c r="L258" s="47"/>
      <c r="M258" s="52">
        <f t="shared" si="10"/>
        <v>0</v>
      </c>
      <c r="N258" s="245">
        <f t="shared" si="11"/>
        <v>42000</v>
      </c>
    </row>
    <row r="259" spans="1:14" s="252" customFormat="1" ht="12.75" customHeight="1">
      <c r="A259" s="118"/>
      <c r="B259" s="89"/>
      <c r="C259" s="44">
        <v>4270</v>
      </c>
      <c r="D259" s="46" t="s">
        <v>140</v>
      </c>
      <c r="E259" s="47">
        <f>'[1]11.01.2010'!N259</f>
        <v>5000</v>
      </c>
      <c r="F259" s="47">
        <f>'[1]11.01.2010'!I259</f>
        <v>5000</v>
      </c>
      <c r="G259" s="48"/>
      <c r="H259" s="49"/>
      <c r="I259" s="50">
        <f t="shared" si="9"/>
        <v>5000</v>
      </c>
      <c r="J259" s="47">
        <f>'[1]11.01.2010'!M259</f>
        <v>0</v>
      </c>
      <c r="K259" s="51"/>
      <c r="L259" s="47"/>
      <c r="M259" s="52">
        <f t="shared" si="10"/>
        <v>0</v>
      </c>
      <c r="N259" s="245">
        <f t="shared" si="11"/>
        <v>5000</v>
      </c>
    </row>
    <row r="260" spans="1:14" s="252" customFormat="1" ht="12.75" customHeight="1">
      <c r="A260" s="118"/>
      <c r="B260" s="89"/>
      <c r="C260" s="44">
        <v>4280</v>
      </c>
      <c r="D260" s="46" t="s">
        <v>141</v>
      </c>
      <c r="E260" s="47">
        <f>'[1]11.01.2010'!N260</f>
        <v>150</v>
      </c>
      <c r="F260" s="47">
        <f>'[1]11.01.2010'!I260</f>
        <v>150</v>
      </c>
      <c r="G260" s="48"/>
      <c r="H260" s="49"/>
      <c r="I260" s="50">
        <f t="shared" si="9"/>
        <v>150</v>
      </c>
      <c r="J260" s="47">
        <f>'[1]11.01.2010'!M260</f>
        <v>0</v>
      </c>
      <c r="K260" s="51"/>
      <c r="L260" s="47"/>
      <c r="M260" s="52">
        <f t="shared" si="10"/>
        <v>0</v>
      </c>
      <c r="N260" s="245">
        <f t="shared" si="11"/>
        <v>150</v>
      </c>
    </row>
    <row r="261" spans="1:14" s="252" customFormat="1" ht="12.75" customHeight="1">
      <c r="A261" s="118"/>
      <c r="B261" s="89"/>
      <c r="C261" s="44">
        <v>4300</v>
      </c>
      <c r="D261" s="46" t="s">
        <v>63</v>
      </c>
      <c r="E261" s="47">
        <f>'[1]11.01.2010'!N261</f>
        <v>69000</v>
      </c>
      <c r="F261" s="47">
        <f>'[1]11.01.2010'!I261</f>
        <v>69000</v>
      </c>
      <c r="G261" s="48"/>
      <c r="H261" s="49"/>
      <c r="I261" s="50">
        <f t="shared" si="9"/>
        <v>69000</v>
      </c>
      <c r="J261" s="47">
        <f>'[1]11.01.2010'!M261</f>
        <v>0</v>
      </c>
      <c r="K261" s="51"/>
      <c r="L261" s="47"/>
      <c r="M261" s="52">
        <f t="shared" si="10"/>
        <v>0</v>
      </c>
      <c r="N261" s="245">
        <f t="shared" si="11"/>
        <v>69000</v>
      </c>
    </row>
    <row r="262" spans="1:14" s="252" customFormat="1" ht="15">
      <c r="A262" s="118"/>
      <c r="B262" s="89"/>
      <c r="C262" s="44">
        <v>4400</v>
      </c>
      <c r="D262" s="46" t="s">
        <v>142</v>
      </c>
      <c r="E262" s="47">
        <f>'[1]11.01.2010'!N262</f>
        <v>2160</v>
      </c>
      <c r="F262" s="47">
        <f>'[1]11.01.2010'!I262</f>
        <v>2160</v>
      </c>
      <c r="G262" s="48"/>
      <c r="H262" s="49"/>
      <c r="I262" s="50">
        <f t="shared" si="9"/>
        <v>2160</v>
      </c>
      <c r="J262" s="47">
        <f>'[1]11.01.2010'!M262</f>
        <v>0</v>
      </c>
      <c r="K262" s="51"/>
      <c r="L262" s="47"/>
      <c r="M262" s="52">
        <f t="shared" si="10"/>
        <v>0</v>
      </c>
      <c r="N262" s="245">
        <f t="shared" si="11"/>
        <v>2160</v>
      </c>
    </row>
    <row r="263" spans="1:14" s="252" customFormat="1" ht="12.75" customHeight="1">
      <c r="A263" s="118"/>
      <c r="B263" s="89"/>
      <c r="C263" s="44">
        <v>4410</v>
      </c>
      <c r="D263" s="46" t="s">
        <v>74</v>
      </c>
      <c r="E263" s="47">
        <f>'[1]11.01.2010'!N263</f>
        <v>200</v>
      </c>
      <c r="F263" s="47">
        <f>'[1]11.01.2010'!I263</f>
        <v>200</v>
      </c>
      <c r="G263" s="48"/>
      <c r="H263" s="49"/>
      <c r="I263" s="50">
        <f t="shared" si="9"/>
        <v>200</v>
      </c>
      <c r="J263" s="47">
        <f>'[1]11.01.2010'!M263</f>
        <v>0</v>
      </c>
      <c r="K263" s="51"/>
      <c r="L263" s="47"/>
      <c r="M263" s="52">
        <f t="shared" si="10"/>
        <v>0</v>
      </c>
      <c r="N263" s="245">
        <f t="shared" si="11"/>
        <v>200</v>
      </c>
    </row>
    <row r="264" spans="1:14" s="252" customFormat="1" ht="12.75" customHeight="1">
      <c r="A264" s="118"/>
      <c r="B264" s="89"/>
      <c r="C264" s="44">
        <v>4430</v>
      </c>
      <c r="D264" s="46" t="s">
        <v>46</v>
      </c>
      <c r="E264" s="47">
        <f>'[1]11.01.2010'!N264</f>
        <v>1700</v>
      </c>
      <c r="F264" s="47">
        <f>'[1]11.01.2010'!I264</f>
        <v>1700</v>
      </c>
      <c r="G264" s="48"/>
      <c r="H264" s="49"/>
      <c r="I264" s="50">
        <f t="shared" si="9"/>
        <v>1700</v>
      </c>
      <c r="J264" s="47">
        <f>'[1]11.01.2010'!M264</f>
        <v>0</v>
      </c>
      <c r="K264" s="51"/>
      <c r="L264" s="47"/>
      <c r="M264" s="52">
        <f t="shared" si="10"/>
        <v>0</v>
      </c>
      <c r="N264" s="245">
        <f t="shared" si="11"/>
        <v>1700</v>
      </c>
    </row>
    <row r="265" spans="1:14" ht="12.75" customHeight="1">
      <c r="A265" s="118"/>
      <c r="B265" s="89"/>
      <c r="C265" s="44">
        <v>4440</v>
      </c>
      <c r="D265" s="46" t="s">
        <v>121</v>
      </c>
      <c r="E265" s="47">
        <f>'[1]11.01.2010'!N265</f>
        <v>1047</v>
      </c>
      <c r="F265" s="47">
        <f>'[1]11.01.2010'!I265</f>
        <v>1047</v>
      </c>
      <c r="G265" s="48"/>
      <c r="H265" s="49"/>
      <c r="I265" s="50">
        <f t="shared" si="9"/>
        <v>1047</v>
      </c>
      <c r="J265" s="47">
        <f>'[1]11.01.2010'!M265</f>
        <v>0</v>
      </c>
      <c r="K265" s="51"/>
      <c r="L265" s="47"/>
      <c r="M265" s="52">
        <f t="shared" si="10"/>
        <v>0</v>
      </c>
      <c r="N265" s="53">
        <f t="shared" si="11"/>
        <v>1047</v>
      </c>
    </row>
    <row r="266" spans="1:14" ht="12.75" customHeight="1">
      <c r="A266" s="118"/>
      <c r="B266" s="89"/>
      <c r="C266" s="44"/>
      <c r="D266" s="46"/>
      <c r="E266" s="47"/>
      <c r="F266" s="47"/>
      <c r="G266" s="48"/>
      <c r="H266" s="49"/>
      <c r="I266" s="50"/>
      <c r="J266" s="47"/>
      <c r="K266" s="51"/>
      <c r="L266" s="47"/>
      <c r="M266" s="52"/>
      <c r="N266" s="53"/>
    </row>
    <row r="267" spans="1:14" ht="12.75" customHeight="1" thickBot="1">
      <c r="A267" s="153"/>
      <c r="B267" s="133">
        <v>80114</v>
      </c>
      <c r="C267" s="54"/>
      <c r="D267" s="56" t="s">
        <v>143</v>
      </c>
      <c r="E267" s="57">
        <f>'[1]11.01.2010'!N267</f>
        <v>202951</v>
      </c>
      <c r="F267" s="57">
        <f>'[1]11.01.2010'!I267</f>
        <v>202951</v>
      </c>
      <c r="G267" s="58"/>
      <c r="H267" s="59"/>
      <c r="I267" s="60">
        <f t="shared" si="9"/>
        <v>202951</v>
      </c>
      <c r="J267" s="57">
        <f>'[1]11.01.2010'!M267</f>
        <v>0</v>
      </c>
      <c r="K267" s="61">
        <f>SUM(K268:K286)</f>
        <v>0</v>
      </c>
      <c r="L267" s="57">
        <f>SUM(L268:L286)</f>
        <v>0</v>
      </c>
      <c r="M267" s="62">
        <f t="shared" si="10"/>
        <v>0</v>
      </c>
      <c r="N267" s="63">
        <f t="shared" si="11"/>
        <v>202951</v>
      </c>
    </row>
    <row r="268" spans="1:14" ht="12.75" customHeight="1">
      <c r="A268" s="154"/>
      <c r="B268" s="155"/>
      <c r="C268" s="135">
        <v>3020</v>
      </c>
      <c r="D268" s="156" t="s">
        <v>135</v>
      </c>
      <c r="E268" s="37">
        <f>'[1]11.01.2010'!N268</f>
        <v>500</v>
      </c>
      <c r="F268" s="37">
        <f>'[1]11.01.2010'!I268</f>
        <v>500</v>
      </c>
      <c r="G268" s="72"/>
      <c r="H268" s="73"/>
      <c r="I268" s="40">
        <f t="shared" si="9"/>
        <v>500</v>
      </c>
      <c r="J268" s="37">
        <f>'[1]11.01.2010'!M268</f>
        <v>0</v>
      </c>
      <c r="K268" s="41"/>
      <c r="L268" s="37"/>
      <c r="M268" s="42">
        <f t="shared" si="10"/>
        <v>0</v>
      </c>
      <c r="N268" s="43">
        <f t="shared" si="11"/>
        <v>500</v>
      </c>
    </row>
    <row r="269" spans="1:14" ht="12.75" customHeight="1">
      <c r="A269" s="118"/>
      <c r="B269" s="104"/>
      <c r="C269" s="44">
        <v>4010</v>
      </c>
      <c r="D269" s="46" t="s">
        <v>131</v>
      </c>
      <c r="E269" s="47">
        <f>'[1]11.01.2010'!N269</f>
        <v>137085</v>
      </c>
      <c r="F269" s="47">
        <f>'[1]11.01.2010'!I269</f>
        <v>137085</v>
      </c>
      <c r="G269" s="48"/>
      <c r="H269" s="49"/>
      <c r="I269" s="50">
        <f t="shared" si="9"/>
        <v>137085</v>
      </c>
      <c r="J269" s="47">
        <f>'[1]11.01.2010'!M269</f>
        <v>0</v>
      </c>
      <c r="K269" s="51"/>
      <c r="L269" s="47"/>
      <c r="M269" s="52">
        <f t="shared" si="10"/>
        <v>0</v>
      </c>
      <c r="N269" s="53">
        <f t="shared" si="11"/>
        <v>137085</v>
      </c>
    </row>
    <row r="270" spans="1:14" ht="12.75" customHeight="1">
      <c r="A270" s="118"/>
      <c r="B270" s="104"/>
      <c r="C270" s="44">
        <v>4040</v>
      </c>
      <c r="D270" s="46" t="s">
        <v>144</v>
      </c>
      <c r="E270" s="47">
        <f>'[1]11.01.2010'!N270</f>
        <v>9762</v>
      </c>
      <c r="F270" s="47">
        <f>'[1]11.01.2010'!I270</f>
        <v>9762</v>
      </c>
      <c r="G270" s="48"/>
      <c r="H270" s="49"/>
      <c r="I270" s="50">
        <f aca="true" t="shared" si="12" ref="I270:I333">F270+G270-H270</f>
        <v>9762</v>
      </c>
      <c r="J270" s="47">
        <f>'[1]11.01.2010'!M270</f>
        <v>0</v>
      </c>
      <c r="K270" s="51"/>
      <c r="L270" s="47"/>
      <c r="M270" s="52">
        <f aca="true" t="shared" si="13" ref="M270:M333">J270+K270-L270</f>
        <v>0</v>
      </c>
      <c r="N270" s="53">
        <f aca="true" t="shared" si="14" ref="N270:N333">I270+M270</f>
        <v>9762</v>
      </c>
    </row>
    <row r="271" spans="1:14" ht="12.75" customHeight="1">
      <c r="A271" s="118"/>
      <c r="B271" s="89"/>
      <c r="C271" s="44">
        <v>4110</v>
      </c>
      <c r="D271" s="46" t="s">
        <v>84</v>
      </c>
      <c r="E271" s="47">
        <f>'[1]11.01.2010'!N271</f>
        <v>20520</v>
      </c>
      <c r="F271" s="47">
        <f>'[1]11.01.2010'!I271</f>
        <v>20520</v>
      </c>
      <c r="G271" s="48"/>
      <c r="H271" s="49"/>
      <c r="I271" s="50">
        <f t="shared" si="12"/>
        <v>20520</v>
      </c>
      <c r="J271" s="47">
        <f>'[1]11.01.2010'!M271</f>
        <v>0</v>
      </c>
      <c r="K271" s="51"/>
      <c r="L271" s="47"/>
      <c r="M271" s="52">
        <f t="shared" si="13"/>
        <v>0</v>
      </c>
      <c r="N271" s="53">
        <f t="shared" si="14"/>
        <v>20520</v>
      </c>
    </row>
    <row r="272" spans="1:14" ht="12.75" customHeight="1">
      <c r="A272" s="118"/>
      <c r="B272" s="89"/>
      <c r="C272" s="44">
        <v>4120</v>
      </c>
      <c r="D272" s="46" t="s">
        <v>60</v>
      </c>
      <c r="E272" s="47">
        <f>'[1]11.01.2010'!N272</f>
        <v>3277</v>
      </c>
      <c r="F272" s="47">
        <f>'[1]11.01.2010'!I272</f>
        <v>3277</v>
      </c>
      <c r="G272" s="48"/>
      <c r="H272" s="49"/>
      <c r="I272" s="50">
        <f t="shared" si="12"/>
        <v>3277</v>
      </c>
      <c r="J272" s="47">
        <f>'[1]11.01.2010'!M272</f>
        <v>0</v>
      </c>
      <c r="K272" s="51"/>
      <c r="L272" s="47"/>
      <c r="M272" s="52">
        <f t="shared" si="13"/>
        <v>0</v>
      </c>
      <c r="N272" s="53">
        <f t="shared" si="14"/>
        <v>3277</v>
      </c>
    </row>
    <row r="273" spans="1:14" ht="12.75" customHeight="1">
      <c r="A273" s="118"/>
      <c r="B273" s="89"/>
      <c r="C273" s="44">
        <v>4210</v>
      </c>
      <c r="D273" s="46" t="s">
        <v>36</v>
      </c>
      <c r="E273" s="47">
        <f>'[1]11.01.2010'!N273</f>
        <v>7000</v>
      </c>
      <c r="F273" s="47">
        <f>'[1]11.01.2010'!I273</f>
        <v>7000</v>
      </c>
      <c r="G273" s="48"/>
      <c r="H273" s="49"/>
      <c r="I273" s="50">
        <f t="shared" si="12"/>
        <v>7000</v>
      </c>
      <c r="J273" s="47">
        <f>'[1]11.01.2010'!M273</f>
        <v>0</v>
      </c>
      <c r="K273" s="51"/>
      <c r="L273" s="47"/>
      <c r="M273" s="52">
        <f t="shared" si="13"/>
        <v>0</v>
      </c>
      <c r="N273" s="53">
        <f t="shared" si="14"/>
        <v>7000</v>
      </c>
    </row>
    <row r="274" spans="1:14" ht="12.75" customHeight="1">
      <c r="A274" s="118"/>
      <c r="B274" s="89"/>
      <c r="C274" s="44">
        <v>4260</v>
      </c>
      <c r="D274" s="46" t="s">
        <v>69</v>
      </c>
      <c r="E274" s="47">
        <f>'[1]11.01.2010'!N274</f>
        <v>2800</v>
      </c>
      <c r="F274" s="47">
        <f>'[1]11.01.2010'!I274</f>
        <v>2800</v>
      </c>
      <c r="G274" s="48"/>
      <c r="H274" s="49"/>
      <c r="I274" s="50">
        <f t="shared" si="12"/>
        <v>2800</v>
      </c>
      <c r="J274" s="47">
        <f>'[1]11.01.2010'!M274</f>
        <v>0</v>
      </c>
      <c r="K274" s="51"/>
      <c r="L274" s="47"/>
      <c r="M274" s="52">
        <f t="shared" si="13"/>
        <v>0</v>
      </c>
      <c r="N274" s="53">
        <f t="shared" si="14"/>
        <v>2800</v>
      </c>
    </row>
    <row r="275" spans="1:14" ht="12.75" customHeight="1">
      <c r="A275" s="118"/>
      <c r="B275" s="89"/>
      <c r="C275" s="44">
        <v>4270</v>
      </c>
      <c r="D275" s="46" t="s">
        <v>140</v>
      </c>
      <c r="E275" s="47">
        <f>'[1]11.01.2010'!N275</f>
        <v>1000</v>
      </c>
      <c r="F275" s="47">
        <f>'[1]11.01.2010'!I275</f>
        <v>1000</v>
      </c>
      <c r="G275" s="48"/>
      <c r="H275" s="49"/>
      <c r="I275" s="50">
        <f t="shared" si="12"/>
        <v>1000</v>
      </c>
      <c r="J275" s="47">
        <f>'[1]11.01.2010'!M275</f>
        <v>0</v>
      </c>
      <c r="K275" s="51"/>
      <c r="L275" s="47"/>
      <c r="M275" s="52">
        <f t="shared" si="13"/>
        <v>0</v>
      </c>
      <c r="N275" s="53">
        <f t="shared" si="14"/>
        <v>1000</v>
      </c>
    </row>
    <row r="276" spans="1:14" ht="12.75" customHeight="1">
      <c r="A276" s="118"/>
      <c r="B276" s="89"/>
      <c r="C276" s="44">
        <v>4280</v>
      </c>
      <c r="D276" s="46" t="s">
        <v>141</v>
      </c>
      <c r="E276" s="47">
        <f>'[1]11.01.2010'!N276</f>
        <v>300</v>
      </c>
      <c r="F276" s="47">
        <f>'[1]11.01.2010'!I276</f>
        <v>300</v>
      </c>
      <c r="G276" s="48"/>
      <c r="H276" s="49"/>
      <c r="I276" s="50">
        <f t="shared" si="12"/>
        <v>300</v>
      </c>
      <c r="J276" s="47">
        <f>'[1]11.01.2010'!M276</f>
        <v>0</v>
      </c>
      <c r="K276" s="51"/>
      <c r="L276" s="47"/>
      <c r="M276" s="52">
        <f t="shared" si="13"/>
        <v>0</v>
      </c>
      <c r="N276" s="53">
        <f t="shared" si="14"/>
        <v>300</v>
      </c>
    </row>
    <row r="277" spans="1:14" ht="12.75" customHeight="1">
      <c r="A277" s="118"/>
      <c r="B277" s="89"/>
      <c r="C277" s="44">
        <v>4300</v>
      </c>
      <c r="D277" s="46" t="s">
        <v>145</v>
      </c>
      <c r="E277" s="47">
        <f>'[1]11.01.2010'!N277</f>
        <v>3500</v>
      </c>
      <c r="F277" s="47">
        <f>'[1]11.01.2010'!I277</f>
        <v>3500</v>
      </c>
      <c r="G277" s="48"/>
      <c r="H277" s="49"/>
      <c r="I277" s="50">
        <f t="shared" si="12"/>
        <v>3500</v>
      </c>
      <c r="J277" s="47">
        <f>'[1]11.01.2010'!M277</f>
        <v>0</v>
      </c>
      <c r="K277" s="51"/>
      <c r="L277" s="47"/>
      <c r="M277" s="52">
        <f t="shared" si="13"/>
        <v>0</v>
      </c>
      <c r="N277" s="53">
        <f t="shared" si="14"/>
        <v>3500</v>
      </c>
    </row>
    <row r="278" spans="1:14" ht="12.75" customHeight="1">
      <c r="A278" s="118"/>
      <c r="B278" s="89"/>
      <c r="C278" s="44">
        <v>4350</v>
      </c>
      <c r="D278" s="46" t="s">
        <v>133</v>
      </c>
      <c r="E278" s="47">
        <f>'[1]11.01.2010'!N278</f>
        <v>1000</v>
      </c>
      <c r="F278" s="47">
        <f>'[1]11.01.2010'!I278</f>
        <v>1000</v>
      </c>
      <c r="G278" s="48"/>
      <c r="H278" s="49"/>
      <c r="I278" s="50">
        <f t="shared" si="12"/>
        <v>1000</v>
      </c>
      <c r="J278" s="47">
        <f>'[1]11.01.2010'!M278</f>
        <v>0</v>
      </c>
      <c r="K278" s="51"/>
      <c r="L278" s="47"/>
      <c r="M278" s="52">
        <f t="shared" si="13"/>
        <v>0</v>
      </c>
      <c r="N278" s="53">
        <f t="shared" si="14"/>
        <v>1000</v>
      </c>
    </row>
    <row r="279" spans="1:14" ht="12.75" customHeight="1">
      <c r="A279" s="118"/>
      <c r="B279" s="89"/>
      <c r="C279" s="44">
        <v>4360</v>
      </c>
      <c r="D279" s="46" t="s">
        <v>72</v>
      </c>
      <c r="E279" s="47">
        <f>'[1]11.01.2010'!N279</f>
        <v>400</v>
      </c>
      <c r="F279" s="47">
        <f>'[1]11.01.2010'!I279</f>
        <v>400</v>
      </c>
      <c r="G279" s="48"/>
      <c r="H279" s="49"/>
      <c r="I279" s="50">
        <f t="shared" si="12"/>
        <v>400</v>
      </c>
      <c r="J279" s="47">
        <f>'[1]11.01.2010'!M279</f>
        <v>0</v>
      </c>
      <c r="K279" s="51"/>
      <c r="L279" s="47"/>
      <c r="M279" s="52">
        <f t="shared" si="13"/>
        <v>0</v>
      </c>
      <c r="N279" s="53">
        <f t="shared" si="14"/>
        <v>400</v>
      </c>
    </row>
    <row r="280" spans="1:14" ht="12.75" customHeight="1">
      <c r="A280" s="118"/>
      <c r="B280" s="89"/>
      <c r="C280" s="44">
        <v>4370</v>
      </c>
      <c r="D280" s="46" t="s">
        <v>73</v>
      </c>
      <c r="E280" s="47">
        <f>'[1]11.01.2010'!N280</f>
        <v>4000</v>
      </c>
      <c r="F280" s="47">
        <f>'[1]11.01.2010'!I280</f>
        <v>4000</v>
      </c>
      <c r="G280" s="48"/>
      <c r="H280" s="49"/>
      <c r="I280" s="50">
        <f t="shared" si="12"/>
        <v>4000</v>
      </c>
      <c r="J280" s="47">
        <f>'[1]11.01.2010'!M280</f>
        <v>0</v>
      </c>
      <c r="K280" s="51"/>
      <c r="L280" s="47"/>
      <c r="M280" s="52">
        <f t="shared" si="13"/>
        <v>0</v>
      </c>
      <c r="N280" s="53">
        <f t="shared" si="14"/>
        <v>4000</v>
      </c>
    </row>
    <row r="281" spans="1:14" ht="12.75" customHeight="1">
      <c r="A281" s="118"/>
      <c r="B281" s="89"/>
      <c r="C281" s="44">
        <v>4410</v>
      </c>
      <c r="D281" s="46" t="s">
        <v>74</v>
      </c>
      <c r="E281" s="47">
        <f>'[1]11.01.2010'!N281</f>
        <v>2800</v>
      </c>
      <c r="F281" s="47">
        <f>'[1]11.01.2010'!I281</f>
        <v>2800</v>
      </c>
      <c r="G281" s="48"/>
      <c r="H281" s="49"/>
      <c r="I281" s="50">
        <f t="shared" si="12"/>
        <v>2800</v>
      </c>
      <c r="J281" s="47">
        <f>'[1]11.01.2010'!M281</f>
        <v>0</v>
      </c>
      <c r="K281" s="51"/>
      <c r="L281" s="47"/>
      <c r="M281" s="52">
        <f t="shared" si="13"/>
        <v>0</v>
      </c>
      <c r="N281" s="53">
        <f t="shared" si="14"/>
        <v>2800</v>
      </c>
    </row>
    <row r="282" spans="1:14" ht="12.75" customHeight="1">
      <c r="A282" s="118"/>
      <c r="B282" s="89"/>
      <c r="C282" s="44">
        <v>4430</v>
      </c>
      <c r="D282" s="46" t="s">
        <v>46</v>
      </c>
      <c r="E282" s="47">
        <f>'[1]11.01.2010'!N282</f>
        <v>120</v>
      </c>
      <c r="F282" s="47">
        <f>'[1]11.01.2010'!I282</f>
        <v>120</v>
      </c>
      <c r="G282" s="48"/>
      <c r="H282" s="49"/>
      <c r="I282" s="50">
        <f t="shared" si="12"/>
        <v>120</v>
      </c>
      <c r="J282" s="47">
        <f>'[1]11.01.2010'!M282</f>
        <v>0</v>
      </c>
      <c r="K282" s="51"/>
      <c r="L282" s="47"/>
      <c r="M282" s="52">
        <f t="shared" si="13"/>
        <v>0</v>
      </c>
      <c r="N282" s="53">
        <f t="shared" si="14"/>
        <v>120</v>
      </c>
    </row>
    <row r="283" spans="1:14" ht="15">
      <c r="A283" s="118"/>
      <c r="B283" s="89"/>
      <c r="C283" s="44">
        <v>4440</v>
      </c>
      <c r="D283" s="46" t="s">
        <v>121</v>
      </c>
      <c r="E283" s="47">
        <f>'[1]11.01.2010'!N283</f>
        <v>4537</v>
      </c>
      <c r="F283" s="47">
        <f>'[1]11.01.2010'!I283</f>
        <v>4537</v>
      </c>
      <c r="G283" s="48"/>
      <c r="H283" s="49"/>
      <c r="I283" s="50">
        <f t="shared" si="12"/>
        <v>4537</v>
      </c>
      <c r="J283" s="47">
        <f>'[1]11.01.2010'!M283</f>
        <v>0</v>
      </c>
      <c r="K283" s="51"/>
      <c r="L283" s="47"/>
      <c r="M283" s="52">
        <f t="shared" si="13"/>
        <v>0</v>
      </c>
      <c r="N283" s="53">
        <f t="shared" si="14"/>
        <v>4537</v>
      </c>
    </row>
    <row r="284" spans="1:14" ht="12" customHeight="1">
      <c r="A284" s="118"/>
      <c r="B284" s="89"/>
      <c r="C284" s="44">
        <v>4700</v>
      </c>
      <c r="D284" s="46" t="s">
        <v>76</v>
      </c>
      <c r="E284" s="47">
        <f>'[1]11.01.2010'!N284</f>
        <v>1800</v>
      </c>
      <c r="F284" s="47">
        <f>'[1]11.01.2010'!I284</f>
        <v>1800</v>
      </c>
      <c r="G284" s="48"/>
      <c r="H284" s="49"/>
      <c r="I284" s="50">
        <f t="shared" si="12"/>
        <v>1800</v>
      </c>
      <c r="J284" s="47">
        <f>'[1]11.01.2010'!M284</f>
        <v>0</v>
      </c>
      <c r="K284" s="51"/>
      <c r="L284" s="47"/>
      <c r="M284" s="52">
        <f t="shared" si="13"/>
        <v>0</v>
      </c>
      <c r="N284" s="53">
        <f t="shared" si="14"/>
        <v>1800</v>
      </c>
    </row>
    <row r="285" spans="1:14" ht="12" customHeight="1">
      <c r="A285" s="118"/>
      <c r="B285" s="89"/>
      <c r="C285" s="44">
        <v>4740</v>
      </c>
      <c r="D285" s="46" t="s">
        <v>54</v>
      </c>
      <c r="E285" s="47">
        <f>'[1]11.01.2010'!N285</f>
        <v>450</v>
      </c>
      <c r="F285" s="47">
        <f>'[1]11.01.2010'!I285</f>
        <v>450</v>
      </c>
      <c r="G285" s="48"/>
      <c r="H285" s="49"/>
      <c r="I285" s="50">
        <f t="shared" si="12"/>
        <v>450</v>
      </c>
      <c r="J285" s="47">
        <f>'[1]11.01.2010'!M285</f>
        <v>0</v>
      </c>
      <c r="K285" s="51"/>
      <c r="L285" s="47"/>
      <c r="M285" s="52">
        <f t="shared" si="13"/>
        <v>0</v>
      </c>
      <c r="N285" s="53">
        <f t="shared" si="14"/>
        <v>450</v>
      </c>
    </row>
    <row r="286" spans="1:14" ht="15">
      <c r="A286" s="118"/>
      <c r="B286" s="89"/>
      <c r="C286" s="44">
        <v>4750</v>
      </c>
      <c r="D286" s="46" t="s">
        <v>55</v>
      </c>
      <c r="E286" s="47">
        <f>'[1]11.01.2010'!N286</f>
        <v>2100</v>
      </c>
      <c r="F286" s="47">
        <f>'[1]11.01.2010'!I286</f>
        <v>2100</v>
      </c>
      <c r="G286" s="48"/>
      <c r="H286" s="49"/>
      <c r="I286" s="50">
        <f t="shared" si="12"/>
        <v>2100</v>
      </c>
      <c r="J286" s="47">
        <f>'[1]11.01.2010'!M286</f>
        <v>0</v>
      </c>
      <c r="K286" s="51"/>
      <c r="L286" s="47"/>
      <c r="M286" s="52">
        <f t="shared" si="13"/>
        <v>0</v>
      </c>
      <c r="N286" s="53">
        <f t="shared" si="14"/>
        <v>2100</v>
      </c>
    </row>
    <row r="287" spans="1:14" ht="12.75" customHeight="1">
      <c r="A287" s="175"/>
      <c r="B287" s="152"/>
      <c r="C287" s="66"/>
      <c r="D287" s="75"/>
      <c r="E287" s="47"/>
      <c r="F287" s="47"/>
      <c r="G287" s="76"/>
      <c r="H287" s="77"/>
      <c r="I287" s="50"/>
      <c r="J287" s="47"/>
      <c r="K287" s="51"/>
      <c r="L287" s="47"/>
      <c r="M287" s="52"/>
      <c r="N287" s="53"/>
    </row>
    <row r="288" spans="1:14" ht="14.25" customHeight="1" thickBot="1">
      <c r="A288" s="153"/>
      <c r="B288" s="133">
        <v>80146</v>
      </c>
      <c r="C288" s="54"/>
      <c r="D288" s="56" t="s">
        <v>146</v>
      </c>
      <c r="E288" s="57">
        <f>'[1]11.01.2010'!N288</f>
        <v>22525</v>
      </c>
      <c r="F288" s="57">
        <f>'[1]11.01.2010'!I288</f>
        <v>22525</v>
      </c>
      <c r="G288" s="58"/>
      <c r="H288" s="59"/>
      <c r="I288" s="60">
        <f t="shared" si="12"/>
        <v>22525</v>
      </c>
      <c r="J288" s="57">
        <f>'[1]11.01.2010'!M288</f>
        <v>0</v>
      </c>
      <c r="K288" s="61">
        <f>SUM(K289:K289)</f>
        <v>0</v>
      </c>
      <c r="L288" s="57">
        <f>SUM(L289:L289)</f>
        <v>0</v>
      </c>
      <c r="M288" s="62">
        <f t="shared" si="13"/>
        <v>0</v>
      </c>
      <c r="N288" s="63">
        <f t="shared" si="14"/>
        <v>22525</v>
      </c>
    </row>
    <row r="289" spans="1:14" ht="15">
      <c r="A289" s="118"/>
      <c r="B289" s="89"/>
      <c r="C289" s="44">
        <v>4700</v>
      </c>
      <c r="D289" s="46" t="s">
        <v>76</v>
      </c>
      <c r="E289" s="37">
        <f>'[1]11.01.2010'!N289</f>
        <v>22525</v>
      </c>
      <c r="F289" s="37">
        <f>'[1]11.01.2010'!I289</f>
        <v>22525</v>
      </c>
      <c r="G289" s="48"/>
      <c r="H289" s="49"/>
      <c r="I289" s="40">
        <f t="shared" si="12"/>
        <v>22525</v>
      </c>
      <c r="J289" s="37">
        <f>'[1]11.01.2010'!M289</f>
        <v>0</v>
      </c>
      <c r="K289" s="41"/>
      <c r="L289" s="37"/>
      <c r="M289" s="42">
        <f t="shared" si="13"/>
        <v>0</v>
      </c>
      <c r="N289" s="43">
        <f t="shared" si="14"/>
        <v>22525</v>
      </c>
    </row>
    <row r="290" spans="1:14" ht="15">
      <c r="A290" s="118"/>
      <c r="B290" s="89"/>
      <c r="C290" s="44"/>
      <c r="D290" s="46"/>
      <c r="E290" s="47"/>
      <c r="F290" s="47"/>
      <c r="G290" s="48"/>
      <c r="H290" s="49"/>
      <c r="I290" s="50"/>
      <c r="J290" s="47"/>
      <c r="K290" s="51"/>
      <c r="L290" s="47"/>
      <c r="M290" s="52"/>
      <c r="N290" s="53"/>
    </row>
    <row r="291" spans="1:14" ht="15.75" thickBot="1">
      <c r="A291" s="153"/>
      <c r="B291" s="133">
        <v>80148</v>
      </c>
      <c r="C291" s="54"/>
      <c r="D291" s="56" t="s">
        <v>147</v>
      </c>
      <c r="E291" s="57">
        <f>'[1]11.01.2010'!N291</f>
        <v>305783</v>
      </c>
      <c r="F291" s="57">
        <f>'[1]11.01.2010'!I291</f>
        <v>305783</v>
      </c>
      <c r="G291" s="58"/>
      <c r="H291" s="59"/>
      <c r="I291" s="60">
        <f t="shared" si="12"/>
        <v>305783</v>
      </c>
      <c r="J291" s="57">
        <f>'[1]11.01.2010'!M291</f>
        <v>0</v>
      </c>
      <c r="K291" s="61">
        <f>SUM(K292:K302)</f>
        <v>0</v>
      </c>
      <c r="L291" s="57">
        <f>SUM(L292:L302)</f>
        <v>0</v>
      </c>
      <c r="M291" s="62">
        <f t="shared" si="13"/>
        <v>0</v>
      </c>
      <c r="N291" s="63">
        <f t="shared" si="14"/>
        <v>305783</v>
      </c>
    </row>
    <row r="292" spans="1:14" ht="15">
      <c r="A292" s="175"/>
      <c r="B292" s="152"/>
      <c r="C292" s="34">
        <v>3020</v>
      </c>
      <c r="D292" s="36" t="s">
        <v>126</v>
      </c>
      <c r="E292" s="37">
        <f>'[1]11.01.2010'!N292</f>
        <v>2380</v>
      </c>
      <c r="F292" s="37">
        <f>'[1]11.01.2010'!I292</f>
        <v>2380</v>
      </c>
      <c r="G292" s="38"/>
      <c r="H292" s="39"/>
      <c r="I292" s="40">
        <f t="shared" si="12"/>
        <v>2380</v>
      </c>
      <c r="J292" s="37">
        <f>'[1]11.01.2010'!M292</f>
        <v>0</v>
      </c>
      <c r="K292" s="41"/>
      <c r="L292" s="37"/>
      <c r="M292" s="42">
        <f t="shared" si="13"/>
        <v>0</v>
      </c>
      <c r="N292" s="43">
        <f t="shared" si="14"/>
        <v>2380</v>
      </c>
    </row>
    <row r="293" spans="1:14" ht="15">
      <c r="A293" s="175"/>
      <c r="B293" s="152"/>
      <c r="C293" s="44">
        <v>4010</v>
      </c>
      <c r="D293" s="46" t="s">
        <v>58</v>
      </c>
      <c r="E293" s="47">
        <f>'[1]11.01.2010'!N293</f>
        <v>97800</v>
      </c>
      <c r="F293" s="47">
        <f>'[1]11.01.2010'!I293</f>
        <v>97800</v>
      </c>
      <c r="G293" s="48"/>
      <c r="H293" s="49"/>
      <c r="I293" s="50">
        <f t="shared" si="12"/>
        <v>97800</v>
      </c>
      <c r="J293" s="47">
        <f>'[1]11.01.2010'!M293</f>
        <v>0</v>
      </c>
      <c r="K293" s="51"/>
      <c r="L293" s="47"/>
      <c r="M293" s="52">
        <f t="shared" si="13"/>
        <v>0</v>
      </c>
      <c r="N293" s="53">
        <f t="shared" si="14"/>
        <v>97800</v>
      </c>
    </row>
    <row r="294" spans="1:14" ht="15">
      <c r="A294" s="175"/>
      <c r="B294" s="152"/>
      <c r="C294" s="44">
        <v>4040</v>
      </c>
      <c r="D294" s="46" t="s">
        <v>127</v>
      </c>
      <c r="E294" s="47">
        <f>'[1]11.01.2010'!N294</f>
        <v>7499</v>
      </c>
      <c r="F294" s="47">
        <f>'[1]11.01.2010'!I294</f>
        <v>7499</v>
      </c>
      <c r="G294" s="48"/>
      <c r="H294" s="49"/>
      <c r="I294" s="50">
        <f t="shared" si="12"/>
        <v>7499</v>
      </c>
      <c r="J294" s="47">
        <f>'[1]11.01.2010'!M294</f>
        <v>0</v>
      </c>
      <c r="K294" s="51"/>
      <c r="L294" s="47"/>
      <c r="M294" s="52">
        <f t="shared" si="13"/>
        <v>0</v>
      </c>
      <c r="N294" s="53">
        <f t="shared" si="14"/>
        <v>7499</v>
      </c>
    </row>
    <row r="295" spans="1:14" ht="15">
      <c r="A295" s="175"/>
      <c r="B295" s="152"/>
      <c r="C295" s="44">
        <v>4110</v>
      </c>
      <c r="D295" s="46" t="s">
        <v>84</v>
      </c>
      <c r="E295" s="47">
        <f>'[1]11.01.2010'!N295</f>
        <v>16153</v>
      </c>
      <c r="F295" s="47">
        <f>'[1]11.01.2010'!I295</f>
        <v>16153</v>
      </c>
      <c r="G295" s="48"/>
      <c r="H295" s="49"/>
      <c r="I295" s="50">
        <f t="shared" si="12"/>
        <v>16153</v>
      </c>
      <c r="J295" s="47">
        <f>'[1]11.01.2010'!M295</f>
        <v>0</v>
      </c>
      <c r="K295" s="51"/>
      <c r="L295" s="47"/>
      <c r="M295" s="52">
        <f t="shared" si="13"/>
        <v>0</v>
      </c>
      <c r="N295" s="53">
        <f t="shared" si="14"/>
        <v>16153</v>
      </c>
    </row>
    <row r="296" spans="1:14" ht="15">
      <c r="A296" s="175"/>
      <c r="B296" s="152"/>
      <c r="C296" s="44">
        <v>4120</v>
      </c>
      <c r="D296" s="46" t="s">
        <v>85</v>
      </c>
      <c r="E296" s="47">
        <f>'[1]11.01.2010'!N296</f>
        <v>2580</v>
      </c>
      <c r="F296" s="47">
        <f>'[1]11.01.2010'!I296</f>
        <v>2580</v>
      </c>
      <c r="G296" s="48"/>
      <c r="H296" s="49"/>
      <c r="I296" s="50">
        <f t="shared" si="12"/>
        <v>2580</v>
      </c>
      <c r="J296" s="47">
        <f>'[1]11.01.2010'!M296</f>
        <v>0</v>
      </c>
      <c r="K296" s="51"/>
      <c r="L296" s="47"/>
      <c r="M296" s="52">
        <f t="shared" si="13"/>
        <v>0</v>
      </c>
      <c r="N296" s="53">
        <f t="shared" si="14"/>
        <v>2580</v>
      </c>
    </row>
    <row r="297" spans="1:14" ht="15">
      <c r="A297" s="175"/>
      <c r="B297" s="152"/>
      <c r="C297" s="44">
        <v>4210</v>
      </c>
      <c r="D297" s="46" t="s">
        <v>36</v>
      </c>
      <c r="E297" s="47">
        <f>'[1]11.01.2010'!N297</f>
        <v>2950</v>
      </c>
      <c r="F297" s="47">
        <f>'[1]11.01.2010'!I297</f>
        <v>2950</v>
      </c>
      <c r="G297" s="48"/>
      <c r="H297" s="49"/>
      <c r="I297" s="50">
        <f t="shared" si="12"/>
        <v>2950</v>
      </c>
      <c r="J297" s="47">
        <f>'[1]11.01.2010'!M297</f>
        <v>0</v>
      </c>
      <c r="K297" s="51"/>
      <c r="L297" s="47"/>
      <c r="M297" s="52">
        <f t="shared" si="13"/>
        <v>0</v>
      </c>
      <c r="N297" s="53">
        <f t="shared" si="14"/>
        <v>2950</v>
      </c>
    </row>
    <row r="298" spans="1:14" ht="15">
      <c r="A298" s="175"/>
      <c r="B298" s="152"/>
      <c r="C298" s="44">
        <v>4220</v>
      </c>
      <c r="D298" s="46" t="s">
        <v>128</v>
      </c>
      <c r="E298" s="47">
        <f>'[1]11.01.2010'!N298</f>
        <v>142275</v>
      </c>
      <c r="F298" s="47">
        <f>'[1]11.01.2010'!I298</f>
        <v>142275</v>
      </c>
      <c r="G298" s="48"/>
      <c r="H298" s="49"/>
      <c r="I298" s="50">
        <f t="shared" si="12"/>
        <v>142275</v>
      </c>
      <c r="J298" s="47">
        <f>'[1]11.01.2010'!M298</f>
        <v>0</v>
      </c>
      <c r="K298" s="51"/>
      <c r="L298" s="47"/>
      <c r="M298" s="52">
        <f t="shared" si="13"/>
        <v>0</v>
      </c>
      <c r="N298" s="53">
        <f t="shared" si="14"/>
        <v>142275</v>
      </c>
    </row>
    <row r="299" spans="1:14" ht="15">
      <c r="A299" s="175"/>
      <c r="B299" s="152"/>
      <c r="C299" s="44">
        <v>4260</v>
      </c>
      <c r="D299" s="46" t="s">
        <v>69</v>
      </c>
      <c r="E299" s="47">
        <f>'[1]11.01.2010'!N299</f>
        <v>18560</v>
      </c>
      <c r="F299" s="47">
        <f>'[1]11.01.2010'!I299</f>
        <v>18560</v>
      </c>
      <c r="G299" s="48"/>
      <c r="H299" s="49"/>
      <c r="I299" s="50">
        <f t="shared" si="12"/>
        <v>18560</v>
      </c>
      <c r="J299" s="47">
        <f>'[1]11.01.2010'!M299</f>
        <v>0</v>
      </c>
      <c r="K299" s="51"/>
      <c r="L299" s="47"/>
      <c r="M299" s="52">
        <f t="shared" si="13"/>
        <v>0</v>
      </c>
      <c r="N299" s="53">
        <f t="shared" si="14"/>
        <v>18560</v>
      </c>
    </row>
    <row r="300" spans="1:14" ht="12.75" customHeight="1">
      <c r="A300" s="175"/>
      <c r="B300" s="152"/>
      <c r="C300" s="44">
        <v>4280</v>
      </c>
      <c r="D300" s="46" t="s">
        <v>70</v>
      </c>
      <c r="E300" s="47">
        <f>'[1]11.01.2010'!N300</f>
        <v>150</v>
      </c>
      <c r="F300" s="47">
        <f>'[1]11.01.2010'!I300</f>
        <v>150</v>
      </c>
      <c r="G300" s="48"/>
      <c r="H300" s="49"/>
      <c r="I300" s="50">
        <f t="shared" si="12"/>
        <v>150</v>
      </c>
      <c r="J300" s="47">
        <f>'[1]11.01.2010'!M300</f>
        <v>0</v>
      </c>
      <c r="K300" s="51"/>
      <c r="L300" s="47"/>
      <c r="M300" s="52">
        <f t="shared" si="13"/>
        <v>0</v>
      </c>
      <c r="N300" s="53">
        <f t="shared" si="14"/>
        <v>150</v>
      </c>
    </row>
    <row r="301" spans="1:14" ht="13.5" customHeight="1">
      <c r="A301" s="175"/>
      <c r="B301" s="152"/>
      <c r="C301" s="44">
        <v>4300</v>
      </c>
      <c r="D301" s="46" t="s">
        <v>63</v>
      </c>
      <c r="E301" s="47">
        <f>'[1]11.01.2010'!N301</f>
        <v>10200</v>
      </c>
      <c r="F301" s="47">
        <f>'[1]11.01.2010'!I301</f>
        <v>10200</v>
      </c>
      <c r="G301" s="48"/>
      <c r="H301" s="49"/>
      <c r="I301" s="50">
        <f t="shared" si="12"/>
        <v>10200</v>
      </c>
      <c r="J301" s="47">
        <f>'[1]11.01.2010'!M301</f>
        <v>0</v>
      </c>
      <c r="K301" s="51"/>
      <c r="L301" s="47"/>
      <c r="M301" s="52">
        <f t="shared" si="13"/>
        <v>0</v>
      </c>
      <c r="N301" s="53">
        <f t="shared" si="14"/>
        <v>10200</v>
      </c>
    </row>
    <row r="302" spans="1:14" ht="15">
      <c r="A302" s="175"/>
      <c r="B302" s="152"/>
      <c r="C302" s="44">
        <v>4440</v>
      </c>
      <c r="D302" s="46" t="s">
        <v>121</v>
      </c>
      <c r="E302" s="47">
        <f>'[1]11.01.2010'!N302</f>
        <v>5236</v>
      </c>
      <c r="F302" s="47">
        <f>'[1]11.01.2010'!I302</f>
        <v>5236</v>
      </c>
      <c r="G302" s="48"/>
      <c r="H302" s="49"/>
      <c r="I302" s="50">
        <f t="shared" si="12"/>
        <v>5236</v>
      </c>
      <c r="J302" s="47">
        <f>'[1]11.01.2010'!M302</f>
        <v>0</v>
      </c>
      <c r="K302" s="51"/>
      <c r="L302" s="47"/>
      <c r="M302" s="52">
        <f t="shared" si="13"/>
        <v>0</v>
      </c>
      <c r="N302" s="53">
        <f t="shared" si="14"/>
        <v>5236</v>
      </c>
    </row>
    <row r="303" spans="1:14" ht="12" customHeight="1">
      <c r="A303" s="175"/>
      <c r="B303" s="152"/>
      <c r="C303" s="66"/>
      <c r="D303" s="75"/>
      <c r="E303" s="47"/>
      <c r="F303" s="47"/>
      <c r="G303" s="76"/>
      <c r="H303" s="77"/>
      <c r="I303" s="50"/>
      <c r="J303" s="47"/>
      <c r="K303" s="51"/>
      <c r="L303" s="47"/>
      <c r="M303" s="52">
        <f t="shared" si="13"/>
        <v>0</v>
      </c>
      <c r="N303" s="53">
        <f t="shared" si="14"/>
        <v>0</v>
      </c>
    </row>
    <row r="304" spans="1:14" ht="12.75" customHeight="1" thickBot="1">
      <c r="A304" s="153"/>
      <c r="B304" s="133">
        <v>80195</v>
      </c>
      <c r="C304" s="54"/>
      <c r="D304" s="56" t="s">
        <v>35</v>
      </c>
      <c r="E304" s="57">
        <f>'[1]11.01.2010'!N304</f>
        <v>38932</v>
      </c>
      <c r="F304" s="57">
        <f>'[1]11.01.2010'!I304</f>
        <v>38932</v>
      </c>
      <c r="G304" s="58"/>
      <c r="H304" s="59"/>
      <c r="I304" s="60">
        <f t="shared" si="12"/>
        <v>38932</v>
      </c>
      <c r="J304" s="176">
        <f>'[1]11.01.2010'!M304</f>
        <v>0</v>
      </c>
      <c r="K304" s="61">
        <f>SUM(K305:K305)</f>
        <v>0</v>
      </c>
      <c r="L304" s="57">
        <f>SUM(L305:L305)</f>
        <v>0</v>
      </c>
      <c r="M304" s="62">
        <f t="shared" si="13"/>
        <v>0</v>
      </c>
      <c r="N304" s="63">
        <f t="shared" si="14"/>
        <v>38932</v>
      </c>
    </row>
    <row r="305" spans="1:14" ht="12.75" customHeight="1">
      <c r="A305" s="117"/>
      <c r="B305" s="89"/>
      <c r="C305" s="44">
        <v>4440</v>
      </c>
      <c r="D305" s="46" t="s">
        <v>121</v>
      </c>
      <c r="E305" s="37">
        <f>'[1]11.01.2010'!N305</f>
        <v>38932</v>
      </c>
      <c r="F305" s="37">
        <f>'[1]11.01.2010'!I305</f>
        <v>38932</v>
      </c>
      <c r="G305" s="48"/>
      <c r="H305" s="49"/>
      <c r="I305" s="40">
        <f t="shared" si="12"/>
        <v>38932</v>
      </c>
      <c r="J305" s="37">
        <f>'[1]11.01.2010'!M305</f>
        <v>0</v>
      </c>
      <c r="K305" s="41"/>
      <c r="L305" s="37"/>
      <c r="M305" s="42">
        <f t="shared" si="13"/>
        <v>0</v>
      </c>
      <c r="N305" s="43">
        <f t="shared" si="14"/>
        <v>38932</v>
      </c>
    </row>
    <row r="306" spans="1:14" ht="12.75" customHeight="1">
      <c r="A306" s="118"/>
      <c r="B306" s="45"/>
      <c r="C306" s="44"/>
      <c r="D306" s="46"/>
      <c r="E306" s="47"/>
      <c r="F306" s="47"/>
      <c r="G306" s="48"/>
      <c r="H306" s="49"/>
      <c r="I306" s="50"/>
      <c r="J306" s="47"/>
      <c r="K306" s="51"/>
      <c r="L306" s="47"/>
      <c r="M306" s="52"/>
      <c r="N306" s="53"/>
    </row>
    <row r="307" spans="1:14" s="23" customFormat="1" ht="12.75" customHeight="1" thickBot="1">
      <c r="A307" s="79">
        <v>851</v>
      </c>
      <c r="B307" s="114"/>
      <c r="C307" s="115"/>
      <c r="D307" s="145" t="s">
        <v>148</v>
      </c>
      <c r="E307" s="17">
        <f>'[1]11.01.2010'!N307</f>
        <v>81089</v>
      </c>
      <c r="F307" s="18">
        <f>'[1]11.01.2010'!I307</f>
        <v>81089</v>
      </c>
      <c r="G307" s="19"/>
      <c r="H307" s="20"/>
      <c r="I307" s="21">
        <f t="shared" si="12"/>
        <v>81089</v>
      </c>
      <c r="J307" s="17">
        <f>'[1]11.01.2010'!M307</f>
        <v>0</v>
      </c>
      <c r="K307" s="19">
        <f>K313+K308</f>
        <v>0</v>
      </c>
      <c r="L307" s="17">
        <f>L313+L308</f>
        <v>0</v>
      </c>
      <c r="M307" s="17">
        <f t="shared" si="13"/>
        <v>0</v>
      </c>
      <c r="N307" s="22">
        <f t="shared" si="14"/>
        <v>81089</v>
      </c>
    </row>
    <row r="308" spans="1:14" ht="16.5" thickBot="1" thickTop="1">
      <c r="A308" s="119"/>
      <c r="B308" s="82">
        <v>85153</v>
      </c>
      <c r="C308" s="83"/>
      <c r="D308" s="84" t="s">
        <v>149</v>
      </c>
      <c r="E308" s="28">
        <f>'[1]11.01.2010'!N308</f>
        <v>5000</v>
      </c>
      <c r="F308" s="28">
        <f>'[1]11.01.2010'!I308</f>
        <v>5000</v>
      </c>
      <c r="G308" s="85"/>
      <c r="H308" s="86"/>
      <c r="I308" s="31">
        <f t="shared" si="12"/>
        <v>5000</v>
      </c>
      <c r="J308" s="28">
        <f>'[1]11.01.2010'!M308</f>
        <v>0</v>
      </c>
      <c r="K308" s="32">
        <f>SUM(K309:K311)</f>
        <v>0</v>
      </c>
      <c r="L308" s="28">
        <f>SUM(L309:L311)</f>
        <v>0</v>
      </c>
      <c r="M308" s="33">
        <f t="shared" si="13"/>
        <v>0</v>
      </c>
      <c r="N308" s="88">
        <f t="shared" si="14"/>
        <v>5000</v>
      </c>
    </row>
    <row r="309" spans="1:14" ht="12.75" customHeight="1">
      <c r="A309" s="118"/>
      <c r="B309" s="45"/>
      <c r="C309" s="44">
        <v>4210</v>
      </c>
      <c r="D309" s="46" t="s">
        <v>117</v>
      </c>
      <c r="E309" s="37">
        <f>'[1]11.01.2010'!N309</f>
        <v>2500</v>
      </c>
      <c r="F309" s="37">
        <f>'[1]11.01.2010'!I309</f>
        <v>2500</v>
      </c>
      <c r="G309" s="48"/>
      <c r="H309" s="49"/>
      <c r="I309" s="40">
        <f t="shared" si="12"/>
        <v>2500</v>
      </c>
      <c r="J309" s="37">
        <f>'[1]11.01.2010'!M309</f>
        <v>0</v>
      </c>
      <c r="K309" s="41"/>
      <c r="L309" s="37"/>
      <c r="M309" s="42">
        <f t="shared" si="13"/>
        <v>0</v>
      </c>
      <c r="N309" s="43">
        <f t="shared" si="14"/>
        <v>2500</v>
      </c>
    </row>
    <row r="310" spans="1:14" ht="12.75" customHeight="1">
      <c r="A310" s="118"/>
      <c r="B310" s="45"/>
      <c r="C310" s="44">
        <v>4240</v>
      </c>
      <c r="D310" s="46" t="s">
        <v>118</v>
      </c>
      <c r="E310" s="47">
        <f>'[1]11.01.2010'!N310</f>
        <v>2000</v>
      </c>
      <c r="F310" s="47">
        <f>'[1]11.01.2010'!I310</f>
        <v>2000</v>
      </c>
      <c r="G310" s="48"/>
      <c r="H310" s="49"/>
      <c r="I310" s="50">
        <f t="shared" si="12"/>
        <v>2000</v>
      </c>
      <c r="J310" s="47">
        <f>'[1]11.01.2010'!M310</f>
        <v>0</v>
      </c>
      <c r="K310" s="51"/>
      <c r="L310" s="47"/>
      <c r="M310" s="52">
        <f t="shared" si="13"/>
        <v>0</v>
      </c>
      <c r="N310" s="53">
        <f t="shared" si="14"/>
        <v>2000</v>
      </c>
    </row>
    <row r="311" spans="1:14" ht="12.75" customHeight="1">
      <c r="A311" s="118"/>
      <c r="B311" s="89"/>
      <c r="C311" s="44">
        <v>4410</v>
      </c>
      <c r="D311" s="46" t="s">
        <v>74</v>
      </c>
      <c r="E311" s="47">
        <f>'[1]11.01.2010'!N311</f>
        <v>500</v>
      </c>
      <c r="F311" s="47">
        <f>'[1]11.01.2010'!I311</f>
        <v>500</v>
      </c>
      <c r="G311" s="48"/>
      <c r="H311" s="49"/>
      <c r="I311" s="50">
        <f t="shared" si="12"/>
        <v>500</v>
      </c>
      <c r="J311" s="47">
        <f>'[1]11.01.2010'!M311</f>
        <v>0</v>
      </c>
      <c r="K311" s="51"/>
      <c r="L311" s="47"/>
      <c r="M311" s="52">
        <f t="shared" si="13"/>
        <v>0</v>
      </c>
      <c r="N311" s="53">
        <f t="shared" si="14"/>
        <v>500</v>
      </c>
    </row>
    <row r="312" spans="1:14" ht="12.75" customHeight="1">
      <c r="A312" s="118"/>
      <c r="B312" s="104"/>
      <c r="C312" s="44"/>
      <c r="D312" s="46"/>
      <c r="E312" s="47"/>
      <c r="F312" s="47"/>
      <c r="G312" s="48"/>
      <c r="H312" s="49"/>
      <c r="I312" s="50"/>
      <c r="J312" s="47"/>
      <c r="K312" s="51"/>
      <c r="L312" s="47"/>
      <c r="M312" s="52"/>
      <c r="N312" s="53"/>
    </row>
    <row r="313" spans="1:14" ht="12.75" customHeight="1" thickBot="1">
      <c r="A313" s="153"/>
      <c r="B313" s="55">
        <v>85154</v>
      </c>
      <c r="C313" s="54"/>
      <c r="D313" s="56" t="s">
        <v>150</v>
      </c>
      <c r="E313" s="57">
        <f>'[1]11.01.2010'!N313</f>
        <v>76089</v>
      </c>
      <c r="F313" s="57">
        <f>'[1]11.01.2010'!I313</f>
        <v>76089</v>
      </c>
      <c r="G313" s="58"/>
      <c r="H313" s="59"/>
      <c r="I313" s="60">
        <f t="shared" si="12"/>
        <v>76089</v>
      </c>
      <c r="J313" s="57">
        <f>'[1]11.01.2010'!M313</f>
        <v>0</v>
      </c>
      <c r="K313" s="61">
        <f>SUM(K314:K324)</f>
        <v>0</v>
      </c>
      <c r="L313" s="57">
        <f>SUM(L314:L324)</f>
        <v>0</v>
      </c>
      <c r="M313" s="62">
        <f t="shared" si="13"/>
        <v>0</v>
      </c>
      <c r="N313" s="63">
        <f t="shared" si="14"/>
        <v>76089</v>
      </c>
    </row>
    <row r="314" spans="1:14" ht="12.75" customHeight="1">
      <c r="A314" s="154"/>
      <c r="B314" s="65"/>
      <c r="C314" s="44">
        <v>4110</v>
      </c>
      <c r="D314" s="46" t="s">
        <v>59</v>
      </c>
      <c r="E314" s="37">
        <f>'[1]11.01.2010'!N314</f>
        <v>400</v>
      </c>
      <c r="F314" s="37">
        <f>'[1]11.01.2010'!I314</f>
        <v>400</v>
      </c>
      <c r="G314" s="38"/>
      <c r="H314" s="39"/>
      <c r="I314" s="40">
        <f t="shared" si="12"/>
        <v>400</v>
      </c>
      <c r="J314" s="37">
        <f>'[1]11.01.2010'!M314</f>
        <v>0</v>
      </c>
      <c r="K314" s="41"/>
      <c r="L314" s="37"/>
      <c r="M314" s="42">
        <f t="shared" si="13"/>
        <v>0</v>
      </c>
      <c r="N314" s="43">
        <f t="shared" si="14"/>
        <v>400</v>
      </c>
    </row>
    <row r="315" spans="1:14" ht="12.75" customHeight="1">
      <c r="A315" s="118"/>
      <c r="B315" s="69"/>
      <c r="C315" s="44">
        <v>4120</v>
      </c>
      <c r="D315" s="46" t="s">
        <v>60</v>
      </c>
      <c r="E315" s="47">
        <f>'[1]11.01.2010'!N315</f>
        <v>100</v>
      </c>
      <c r="F315" s="47">
        <f>'[1]11.01.2010'!I315</f>
        <v>100</v>
      </c>
      <c r="G315" s="48"/>
      <c r="H315" s="49"/>
      <c r="I315" s="50">
        <f t="shared" si="12"/>
        <v>100</v>
      </c>
      <c r="J315" s="47">
        <f>'[1]11.01.2010'!M315</f>
        <v>0</v>
      </c>
      <c r="K315" s="51"/>
      <c r="L315" s="47"/>
      <c r="M315" s="52">
        <f t="shared" si="13"/>
        <v>0</v>
      </c>
      <c r="N315" s="53">
        <f t="shared" si="14"/>
        <v>100</v>
      </c>
    </row>
    <row r="316" spans="1:14" ht="12.75" customHeight="1">
      <c r="A316" s="117"/>
      <c r="B316" s="35"/>
      <c r="C316" s="34">
        <v>4170</v>
      </c>
      <c r="D316" s="36" t="s">
        <v>151</v>
      </c>
      <c r="E316" s="47">
        <f>'[1]11.01.2010'!N316</f>
        <v>20600</v>
      </c>
      <c r="F316" s="47">
        <f>'[1]11.01.2010'!I316</f>
        <v>20600</v>
      </c>
      <c r="G316" s="38"/>
      <c r="H316" s="39"/>
      <c r="I316" s="50">
        <f t="shared" si="12"/>
        <v>20600</v>
      </c>
      <c r="J316" s="47">
        <f>'[1]11.01.2010'!M316</f>
        <v>0</v>
      </c>
      <c r="K316" s="51"/>
      <c r="L316" s="47"/>
      <c r="M316" s="52">
        <f t="shared" si="13"/>
        <v>0</v>
      </c>
      <c r="N316" s="53">
        <f t="shared" si="14"/>
        <v>20600</v>
      </c>
    </row>
    <row r="317" spans="1:14" ht="12.75" customHeight="1">
      <c r="A317" s="118"/>
      <c r="B317" s="45"/>
      <c r="C317" s="44">
        <v>4210</v>
      </c>
      <c r="D317" s="46" t="s">
        <v>117</v>
      </c>
      <c r="E317" s="47">
        <f>'[1]11.01.2010'!N317</f>
        <v>3000</v>
      </c>
      <c r="F317" s="47">
        <f>'[1]11.01.2010'!I317</f>
        <v>3000</v>
      </c>
      <c r="G317" s="48"/>
      <c r="H317" s="49"/>
      <c r="I317" s="50">
        <f t="shared" si="12"/>
        <v>3000</v>
      </c>
      <c r="J317" s="47">
        <f>'[1]11.01.2010'!M317</f>
        <v>0</v>
      </c>
      <c r="K317" s="51"/>
      <c r="L317" s="47"/>
      <c r="M317" s="52">
        <f t="shared" si="13"/>
        <v>0</v>
      </c>
      <c r="N317" s="53">
        <f t="shared" si="14"/>
        <v>3000</v>
      </c>
    </row>
    <row r="318" spans="1:14" ht="12.75" customHeight="1">
      <c r="A318" s="118"/>
      <c r="B318" s="89"/>
      <c r="C318" s="44">
        <v>4220</v>
      </c>
      <c r="D318" s="46" t="s">
        <v>128</v>
      </c>
      <c r="E318" s="47">
        <f>'[1]11.01.2010'!N318</f>
        <v>31500</v>
      </c>
      <c r="F318" s="47">
        <f>'[1]11.01.2010'!I318</f>
        <v>31500</v>
      </c>
      <c r="G318" s="48"/>
      <c r="H318" s="49"/>
      <c r="I318" s="50">
        <f t="shared" si="12"/>
        <v>31500</v>
      </c>
      <c r="J318" s="47">
        <f>'[1]11.01.2010'!M318</f>
        <v>0</v>
      </c>
      <c r="K318" s="51"/>
      <c r="L318" s="47"/>
      <c r="M318" s="52">
        <f t="shared" si="13"/>
        <v>0</v>
      </c>
      <c r="N318" s="53">
        <f t="shared" si="14"/>
        <v>31500</v>
      </c>
    </row>
    <row r="319" spans="1:14" ht="12.75" customHeight="1">
      <c r="A319" s="118"/>
      <c r="B319" s="45"/>
      <c r="C319" s="44">
        <v>4240</v>
      </c>
      <c r="D319" s="46" t="s">
        <v>118</v>
      </c>
      <c r="E319" s="47">
        <f>'[1]11.01.2010'!N319</f>
        <v>11789</v>
      </c>
      <c r="F319" s="47">
        <f>'[1]11.01.2010'!I319</f>
        <v>11789</v>
      </c>
      <c r="G319" s="48"/>
      <c r="H319" s="49"/>
      <c r="I319" s="50">
        <f t="shared" si="12"/>
        <v>11789</v>
      </c>
      <c r="J319" s="47">
        <f>'[1]11.01.2010'!M319</f>
        <v>0</v>
      </c>
      <c r="K319" s="51"/>
      <c r="L319" s="47"/>
      <c r="M319" s="52">
        <f t="shared" si="13"/>
        <v>0</v>
      </c>
      <c r="N319" s="53">
        <f t="shared" si="14"/>
        <v>11789</v>
      </c>
    </row>
    <row r="320" spans="1:14" ht="15">
      <c r="A320" s="118"/>
      <c r="B320" s="45"/>
      <c r="C320" s="44">
        <v>4260</v>
      </c>
      <c r="D320" s="46" t="s">
        <v>69</v>
      </c>
      <c r="E320" s="47">
        <f>'[1]11.01.2010'!N320</f>
        <v>4000</v>
      </c>
      <c r="F320" s="47">
        <f>'[1]11.01.2010'!I320</f>
        <v>4000</v>
      </c>
      <c r="G320" s="48"/>
      <c r="H320" s="49"/>
      <c r="I320" s="50">
        <f t="shared" si="12"/>
        <v>4000</v>
      </c>
      <c r="J320" s="47">
        <f>'[1]11.01.2010'!M320</f>
        <v>0</v>
      </c>
      <c r="K320" s="51"/>
      <c r="L320" s="47"/>
      <c r="M320" s="52">
        <f t="shared" si="13"/>
        <v>0</v>
      </c>
      <c r="N320" s="53">
        <f t="shared" si="14"/>
        <v>4000</v>
      </c>
    </row>
    <row r="321" spans="1:14" ht="15">
      <c r="A321" s="118"/>
      <c r="B321" s="45"/>
      <c r="C321" s="44">
        <v>4300</v>
      </c>
      <c r="D321" s="46" t="s">
        <v>152</v>
      </c>
      <c r="E321" s="47">
        <f>'[1]11.01.2010'!N321</f>
        <v>1000</v>
      </c>
      <c r="F321" s="47">
        <f>'[1]11.01.2010'!I321</f>
        <v>1000</v>
      </c>
      <c r="G321" s="48"/>
      <c r="H321" s="49"/>
      <c r="I321" s="50">
        <f t="shared" si="12"/>
        <v>1000</v>
      </c>
      <c r="J321" s="47">
        <f>'[1]11.01.2010'!M321</f>
        <v>0</v>
      </c>
      <c r="K321" s="51"/>
      <c r="L321" s="47"/>
      <c r="M321" s="52">
        <f t="shared" si="13"/>
        <v>0</v>
      </c>
      <c r="N321" s="53">
        <f t="shared" si="14"/>
        <v>1000</v>
      </c>
    </row>
    <row r="322" spans="1:14" ht="12.75" customHeight="1">
      <c r="A322" s="118"/>
      <c r="B322" s="45"/>
      <c r="C322" s="44">
        <v>4410</v>
      </c>
      <c r="D322" s="46" t="s">
        <v>74</v>
      </c>
      <c r="E322" s="47">
        <f>'[1]11.01.2010'!N322</f>
        <v>500</v>
      </c>
      <c r="F322" s="47">
        <f>'[1]11.01.2010'!I322</f>
        <v>500</v>
      </c>
      <c r="G322" s="48"/>
      <c r="H322" s="49"/>
      <c r="I322" s="50">
        <f t="shared" si="12"/>
        <v>500</v>
      </c>
      <c r="J322" s="47">
        <f>'[1]11.01.2010'!M322</f>
        <v>0</v>
      </c>
      <c r="K322" s="51"/>
      <c r="L322" s="47"/>
      <c r="M322" s="52">
        <f t="shared" si="13"/>
        <v>0</v>
      </c>
      <c r="N322" s="53">
        <f t="shared" si="14"/>
        <v>500</v>
      </c>
    </row>
    <row r="323" spans="1:14" ht="12.75" customHeight="1">
      <c r="A323" s="118"/>
      <c r="B323" s="45"/>
      <c r="C323" s="44">
        <v>4430</v>
      </c>
      <c r="D323" s="46" t="s">
        <v>46</v>
      </c>
      <c r="E323" s="47">
        <f>'[1]11.01.2010'!N323</f>
        <v>2200</v>
      </c>
      <c r="F323" s="47">
        <f>'[1]11.01.2010'!I323</f>
        <v>2200</v>
      </c>
      <c r="G323" s="48"/>
      <c r="H323" s="49"/>
      <c r="I323" s="50">
        <f t="shared" si="12"/>
        <v>2200</v>
      </c>
      <c r="J323" s="47">
        <f>'[1]11.01.2010'!M323</f>
        <v>0</v>
      </c>
      <c r="K323" s="51"/>
      <c r="L323" s="47"/>
      <c r="M323" s="52">
        <f t="shared" si="13"/>
        <v>0</v>
      </c>
      <c r="N323" s="53">
        <f t="shared" si="14"/>
        <v>2200</v>
      </c>
    </row>
    <row r="324" spans="1:14" ht="12.75" customHeight="1">
      <c r="A324" s="118"/>
      <c r="B324" s="89"/>
      <c r="C324" s="44">
        <v>4700</v>
      </c>
      <c r="D324" s="46" t="s">
        <v>76</v>
      </c>
      <c r="E324" s="47">
        <f>'[1]11.01.2010'!N324</f>
        <v>1000</v>
      </c>
      <c r="F324" s="47">
        <f>'[1]11.01.2010'!I324</f>
        <v>1000</v>
      </c>
      <c r="G324" s="48"/>
      <c r="H324" s="49"/>
      <c r="I324" s="50">
        <f t="shared" si="12"/>
        <v>1000</v>
      </c>
      <c r="J324" s="47">
        <f>'[1]11.01.2010'!M324</f>
        <v>0</v>
      </c>
      <c r="K324" s="51"/>
      <c r="L324" s="47"/>
      <c r="M324" s="52">
        <f t="shared" si="13"/>
        <v>0</v>
      </c>
      <c r="N324" s="53">
        <f t="shared" si="14"/>
        <v>1000</v>
      </c>
    </row>
    <row r="325" spans="1:14" ht="12.75" customHeight="1">
      <c r="A325" s="118"/>
      <c r="B325" s="45"/>
      <c r="C325" s="44"/>
      <c r="D325" s="46"/>
      <c r="E325" s="47"/>
      <c r="F325" s="47"/>
      <c r="G325" s="48"/>
      <c r="H325" s="49"/>
      <c r="I325" s="50"/>
      <c r="J325" s="47"/>
      <c r="K325" s="51"/>
      <c r="L325" s="47"/>
      <c r="M325" s="52"/>
      <c r="N325" s="53"/>
    </row>
    <row r="326" spans="1:14" s="23" customFormat="1" ht="15" thickBot="1">
      <c r="A326" s="79">
        <v>852</v>
      </c>
      <c r="B326" s="114"/>
      <c r="C326" s="115"/>
      <c r="D326" s="145" t="s">
        <v>153</v>
      </c>
      <c r="E326" s="17">
        <f>'[1]11.01.2010'!N326</f>
        <v>2281986</v>
      </c>
      <c r="F326" s="18">
        <f>'[1]11.01.2010'!I326</f>
        <v>2281986</v>
      </c>
      <c r="G326" s="19">
        <f>G327+G332+G355+G359+G362+G366+G369+G390+G396</f>
        <v>0</v>
      </c>
      <c r="H326" s="20">
        <f>H327+H332+H355+H359+H362+H366+H369+H390+H396</f>
        <v>0</v>
      </c>
      <c r="I326" s="21">
        <f t="shared" si="12"/>
        <v>2281986</v>
      </c>
      <c r="J326" s="17">
        <f>'[1]11.01.2010'!M326</f>
        <v>0</v>
      </c>
      <c r="K326" s="19">
        <f>K327+K332+K355+K359+K362+K369+K390+K396+K366</f>
        <v>0</v>
      </c>
      <c r="L326" s="17">
        <f>L327+L332+L355+L359+L362+L369+L390+L396+L366</f>
        <v>0</v>
      </c>
      <c r="M326" s="17">
        <f t="shared" si="13"/>
        <v>0</v>
      </c>
      <c r="N326" s="22">
        <f t="shared" si="14"/>
        <v>2281986</v>
      </c>
    </row>
    <row r="327" spans="1:14" ht="14.25" customHeight="1" thickBot="1" thickTop="1">
      <c r="A327" s="116"/>
      <c r="B327" s="82">
        <v>85202</v>
      </c>
      <c r="C327" s="24"/>
      <c r="D327" s="84" t="s">
        <v>154</v>
      </c>
      <c r="E327" s="28">
        <f>'[1]11.01.2010'!N327</f>
        <v>10000</v>
      </c>
      <c r="F327" s="28">
        <f>'[1]11.01.2010'!I327</f>
        <v>10000</v>
      </c>
      <c r="G327" s="85"/>
      <c r="H327" s="86"/>
      <c r="I327" s="31">
        <f t="shared" si="12"/>
        <v>10000</v>
      </c>
      <c r="J327" s="28">
        <f>'[1]11.01.2010'!M327</f>
        <v>0</v>
      </c>
      <c r="K327" s="32">
        <f>SUM(K328:K329)</f>
        <v>0</v>
      </c>
      <c r="L327" s="28">
        <f>SUM(L328:L329)</f>
        <v>0</v>
      </c>
      <c r="M327" s="33">
        <f t="shared" si="13"/>
        <v>0</v>
      </c>
      <c r="N327" s="88">
        <f t="shared" si="14"/>
        <v>10000</v>
      </c>
    </row>
    <row r="328" spans="1:14" ht="12.75" customHeight="1">
      <c r="A328" s="117"/>
      <c r="B328" s="35"/>
      <c r="C328" s="34"/>
      <c r="D328" s="36" t="s">
        <v>155</v>
      </c>
      <c r="E328" s="37"/>
      <c r="F328" s="37"/>
      <c r="G328" s="38"/>
      <c r="H328" s="39"/>
      <c r="I328" s="40"/>
      <c r="J328" s="37"/>
      <c r="K328" s="41"/>
      <c r="L328" s="37"/>
      <c r="M328" s="42"/>
      <c r="N328" s="43"/>
    </row>
    <row r="329" spans="1:14" ht="12.75" customHeight="1">
      <c r="A329" s="118"/>
      <c r="B329" s="45"/>
      <c r="C329" s="44">
        <v>4330</v>
      </c>
      <c r="D329" s="46" t="s">
        <v>156</v>
      </c>
      <c r="E329" s="47">
        <f>'[1]11.01.2010'!N329</f>
        <v>10000</v>
      </c>
      <c r="F329" s="47">
        <f>'[1]11.01.2010'!I329</f>
        <v>10000</v>
      </c>
      <c r="G329" s="48"/>
      <c r="H329" s="49"/>
      <c r="I329" s="50">
        <f t="shared" si="12"/>
        <v>10000</v>
      </c>
      <c r="J329" s="47">
        <f>'[1]11.01.2010'!M329</f>
        <v>0</v>
      </c>
      <c r="K329" s="51"/>
      <c r="L329" s="47"/>
      <c r="M329" s="52">
        <f t="shared" si="13"/>
        <v>0</v>
      </c>
      <c r="N329" s="53">
        <f t="shared" si="14"/>
        <v>10000</v>
      </c>
    </row>
    <row r="330" spans="1:14" ht="12.75" customHeight="1">
      <c r="A330" s="118"/>
      <c r="B330" s="45"/>
      <c r="C330" s="44"/>
      <c r="D330" s="177"/>
      <c r="E330" s="47"/>
      <c r="F330" s="47"/>
      <c r="G330" s="48"/>
      <c r="H330" s="49"/>
      <c r="I330" s="50"/>
      <c r="J330" s="47"/>
      <c r="K330" s="51"/>
      <c r="L330" s="47"/>
      <c r="M330" s="52"/>
      <c r="N330" s="53"/>
    </row>
    <row r="331" spans="1:14" ht="12.75" customHeight="1" thickBot="1">
      <c r="A331" s="118"/>
      <c r="B331" s="45"/>
      <c r="C331" s="44"/>
      <c r="D331" s="56" t="s">
        <v>157</v>
      </c>
      <c r="E331" s="160"/>
      <c r="F331" s="160"/>
      <c r="G331" s="48"/>
      <c r="H331" s="49"/>
      <c r="I331" s="50"/>
      <c r="J331" s="47"/>
      <c r="K331" s="51"/>
      <c r="L331" s="47"/>
      <c r="M331" s="52"/>
      <c r="N331" s="53"/>
    </row>
    <row r="332" spans="1:14" ht="27" customHeight="1" thickBot="1">
      <c r="A332" s="153"/>
      <c r="B332" s="25">
        <v>85212</v>
      </c>
      <c r="C332" s="178"/>
      <c r="D332" s="27" t="s">
        <v>158</v>
      </c>
      <c r="E332" s="57">
        <f>'[1]11.01.2010'!N332</f>
        <v>1657700</v>
      </c>
      <c r="F332" s="57">
        <f>'[1]11.01.2010'!I332</f>
        <v>1657700</v>
      </c>
      <c r="G332" s="29">
        <f>SUM(G333:G352)</f>
        <v>0</v>
      </c>
      <c r="H332" s="30"/>
      <c r="I332" s="60">
        <f t="shared" si="12"/>
        <v>1657700</v>
      </c>
      <c r="J332" s="57">
        <f>'[1]11.01.2010'!M332</f>
        <v>0</v>
      </c>
      <c r="K332" s="61">
        <f>SUM(K334:K352)</f>
        <v>0</v>
      </c>
      <c r="L332" s="57">
        <f>SUM(L334:L352)</f>
        <v>0</v>
      </c>
      <c r="M332" s="62">
        <f t="shared" si="13"/>
        <v>0</v>
      </c>
      <c r="N332" s="63">
        <f t="shared" si="14"/>
        <v>1657700</v>
      </c>
    </row>
    <row r="333" spans="1:14" ht="26.25" customHeight="1">
      <c r="A333" s="154"/>
      <c r="B333" s="65"/>
      <c r="C333" s="179">
        <v>2910</v>
      </c>
      <c r="D333" s="180" t="s">
        <v>40</v>
      </c>
      <c r="E333" s="37">
        <f>'[1]11.01.2010'!N333</f>
        <v>3000</v>
      </c>
      <c r="F333" s="37">
        <f>'[1]11.01.2010'!I333</f>
        <v>3000</v>
      </c>
      <c r="G333" s="72"/>
      <c r="H333" s="73"/>
      <c r="I333" s="167">
        <f t="shared" si="12"/>
        <v>3000</v>
      </c>
      <c r="J333" s="37">
        <f>'[1]11.01.2010'!M333</f>
        <v>0</v>
      </c>
      <c r="K333" s="108"/>
      <c r="L333" s="109"/>
      <c r="M333" s="52">
        <f t="shared" si="13"/>
        <v>0</v>
      </c>
      <c r="N333" s="181">
        <f t="shared" si="14"/>
        <v>3000</v>
      </c>
    </row>
    <row r="334" spans="1:14" ht="12.75" customHeight="1">
      <c r="A334" s="118"/>
      <c r="B334" s="44"/>
      <c r="C334" s="44">
        <v>3020</v>
      </c>
      <c r="D334" s="46" t="s">
        <v>159</v>
      </c>
      <c r="E334" s="47">
        <f>'[1]11.01.2010'!N334</f>
        <v>110</v>
      </c>
      <c r="F334" s="47">
        <f>'[1]11.01.2010'!I334</f>
        <v>110</v>
      </c>
      <c r="G334" s="48"/>
      <c r="H334" s="182"/>
      <c r="I334" s="50">
        <f aca="true" t="shared" si="15" ref="I334:I397">F334+G334-H334</f>
        <v>110</v>
      </c>
      <c r="J334" s="47">
        <f>'[1]11.01.2010'!M334</f>
        <v>0</v>
      </c>
      <c r="K334" s="51"/>
      <c r="L334" s="47"/>
      <c r="M334" s="52">
        <f aca="true" t="shared" si="16" ref="M334:M397">J334+K334-L334</f>
        <v>0</v>
      </c>
      <c r="N334" s="181">
        <f aca="true" t="shared" si="17" ref="N334:N397">I334+M334</f>
        <v>110</v>
      </c>
    </row>
    <row r="335" spans="1:14" ht="12.75" customHeight="1">
      <c r="A335" s="118"/>
      <c r="B335" s="45"/>
      <c r="C335" s="44">
        <v>3110</v>
      </c>
      <c r="D335" s="46" t="s">
        <v>160</v>
      </c>
      <c r="E335" s="47">
        <f>'[1]11.01.2010'!N335</f>
        <v>1592000</v>
      </c>
      <c r="F335" s="47">
        <f>'[1]11.01.2010'!I335</f>
        <v>1592000</v>
      </c>
      <c r="G335" s="48"/>
      <c r="H335" s="49"/>
      <c r="I335" s="50">
        <f t="shared" si="15"/>
        <v>1592000</v>
      </c>
      <c r="J335" s="47">
        <f>'[1]11.01.2010'!M335</f>
        <v>0</v>
      </c>
      <c r="K335" s="51"/>
      <c r="L335" s="47"/>
      <c r="M335" s="52">
        <f t="shared" si="16"/>
        <v>0</v>
      </c>
      <c r="N335" s="53">
        <f t="shared" si="17"/>
        <v>1592000</v>
      </c>
    </row>
    <row r="336" spans="1:14" ht="12.75" customHeight="1">
      <c r="A336" s="118"/>
      <c r="B336" s="89"/>
      <c r="C336" s="44">
        <v>4010</v>
      </c>
      <c r="D336" s="46" t="s">
        <v>161</v>
      </c>
      <c r="E336" s="47">
        <f>'[1]11.01.2010'!N336</f>
        <v>19600</v>
      </c>
      <c r="F336" s="47">
        <f>'[1]11.01.2010'!I336</f>
        <v>19600</v>
      </c>
      <c r="G336" s="48"/>
      <c r="H336" s="49"/>
      <c r="I336" s="50">
        <f t="shared" si="15"/>
        <v>19600</v>
      </c>
      <c r="J336" s="47">
        <f>'[1]11.01.2010'!M336</f>
        <v>0</v>
      </c>
      <c r="K336" s="51"/>
      <c r="L336" s="47"/>
      <c r="M336" s="52">
        <f t="shared" si="16"/>
        <v>0</v>
      </c>
      <c r="N336" s="53">
        <f t="shared" si="17"/>
        <v>19600</v>
      </c>
    </row>
    <row r="337" spans="1:14" ht="12.75" customHeight="1">
      <c r="A337" s="118"/>
      <c r="B337" s="89"/>
      <c r="C337" s="44">
        <v>4040</v>
      </c>
      <c r="D337" s="46" t="s">
        <v>127</v>
      </c>
      <c r="E337" s="47">
        <f>'[1]11.01.2010'!N337</f>
        <v>1323</v>
      </c>
      <c r="F337" s="47">
        <f>'[1]11.01.2010'!I337</f>
        <v>1323</v>
      </c>
      <c r="G337" s="48"/>
      <c r="H337" s="49"/>
      <c r="I337" s="50">
        <f t="shared" si="15"/>
        <v>1323</v>
      </c>
      <c r="J337" s="47">
        <f>'[1]11.01.2010'!M337</f>
        <v>0</v>
      </c>
      <c r="K337" s="51"/>
      <c r="L337" s="47"/>
      <c r="M337" s="52">
        <f t="shared" si="16"/>
        <v>0</v>
      </c>
      <c r="N337" s="53">
        <f t="shared" si="17"/>
        <v>1323</v>
      </c>
    </row>
    <row r="338" spans="1:14" ht="12.75" customHeight="1">
      <c r="A338" s="118"/>
      <c r="B338" s="89"/>
      <c r="C338" s="44">
        <v>4110</v>
      </c>
      <c r="D338" s="46" t="s">
        <v>59</v>
      </c>
      <c r="E338" s="47">
        <f>'[1]11.01.2010'!N338</f>
        <v>17448</v>
      </c>
      <c r="F338" s="47">
        <f>'[1]11.01.2010'!I338</f>
        <v>17448</v>
      </c>
      <c r="G338" s="48"/>
      <c r="H338" s="49"/>
      <c r="I338" s="50">
        <f t="shared" si="15"/>
        <v>17448</v>
      </c>
      <c r="J338" s="47">
        <f>'[1]11.01.2010'!M338</f>
        <v>0</v>
      </c>
      <c r="K338" s="51"/>
      <c r="L338" s="47"/>
      <c r="M338" s="52">
        <f t="shared" si="16"/>
        <v>0</v>
      </c>
      <c r="N338" s="53">
        <f t="shared" si="17"/>
        <v>17448</v>
      </c>
    </row>
    <row r="339" spans="1:14" ht="12.75" customHeight="1">
      <c r="A339" s="118"/>
      <c r="B339" s="89"/>
      <c r="C339" s="44">
        <v>4120</v>
      </c>
      <c r="D339" s="46" t="s">
        <v>60</v>
      </c>
      <c r="E339" s="47">
        <f>'[1]11.01.2010'!N339</f>
        <v>513</v>
      </c>
      <c r="F339" s="47">
        <f>'[1]11.01.2010'!I339</f>
        <v>513</v>
      </c>
      <c r="G339" s="48"/>
      <c r="H339" s="49"/>
      <c r="I339" s="50">
        <f t="shared" si="15"/>
        <v>513</v>
      </c>
      <c r="J339" s="47">
        <f>'[1]11.01.2010'!M339</f>
        <v>0</v>
      </c>
      <c r="K339" s="51"/>
      <c r="L339" s="47"/>
      <c r="M339" s="52">
        <f t="shared" si="16"/>
        <v>0</v>
      </c>
      <c r="N339" s="53">
        <f t="shared" si="17"/>
        <v>513</v>
      </c>
    </row>
    <row r="340" spans="1:14" ht="12.75" customHeight="1">
      <c r="A340" s="118"/>
      <c r="B340" s="89"/>
      <c r="C340" s="44">
        <v>4170</v>
      </c>
      <c r="D340" s="46" t="s">
        <v>91</v>
      </c>
      <c r="E340" s="47">
        <f>'[1]11.01.2010'!N340</f>
        <v>3900</v>
      </c>
      <c r="F340" s="47">
        <f>'[1]11.01.2010'!I340</f>
        <v>3900</v>
      </c>
      <c r="G340" s="48"/>
      <c r="H340" s="49"/>
      <c r="I340" s="50">
        <f t="shared" si="15"/>
        <v>3900</v>
      </c>
      <c r="J340" s="47">
        <f>'[1]11.01.2010'!M340</f>
        <v>0</v>
      </c>
      <c r="K340" s="51"/>
      <c r="L340" s="47"/>
      <c r="M340" s="52">
        <f t="shared" si="16"/>
        <v>0</v>
      </c>
      <c r="N340" s="53">
        <f t="shared" si="17"/>
        <v>3900</v>
      </c>
    </row>
    <row r="341" spans="1:14" ht="12.75" customHeight="1">
      <c r="A341" s="118"/>
      <c r="B341" s="89"/>
      <c r="C341" s="44">
        <v>4210</v>
      </c>
      <c r="D341" s="46" t="s">
        <v>36</v>
      </c>
      <c r="E341" s="47">
        <f>'[1]11.01.2010'!N341</f>
        <v>3400</v>
      </c>
      <c r="F341" s="47">
        <f>'[1]11.01.2010'!I341</f>
        <v>3400</v>
      </c>
      <c r="G341" s="48"/>
      <c r="H341" s="49"/>
      <c r="I341" s="50">
        <f t="shared" si="15"/>
        <v>3400</v>
      </c>
      <c r="J341" s="47">
        <f>'[1]11.01.2010'!M341</f>
        <v>0</v>
      </c>
      <c r="K341" s="51"/>
      <c r="L341" s="47"/>
      <c r="M341" s="52">
        <f t="shared" si="16"/>
        <v>0</v>
      </c>
      <c r="N341" s="53">
        <f t="shared" si="17"/>
        <v>3400</v>
      </c>
    </row>
    <row r="342" spans="1:14" ht="12.75" customHeight="1">
      <c r="A342" s="118"/>
      <c r="B342" s="89"/>
      <c r="C342" s="44">
        <v>4260</v>
      </c>
      <c r="D342" s="46" t="s">
        <v>69</v>
      </c>
      <c r="E342" s="47">
        <f>'[1]11.01.2010'!N342</f>
        <v>1250</v>
      </c>
      <c r="F342" s="47">
        <f>'[1]11.01.2010'!I342</f>
        <v>1250</v>
      </c>
      <c r="G342" s="48"/>
      <c r="H342" s="49"/>
      <c r="I342" s="50">
        <f t="shared" si="15"/>
        <v>1250</v>
      </c>
      <c r="J342" s="47">
        <f>'[1]11.01.2010'!M342</f>
        <v>0</v>
      </c>
      <c r="K342" s="51"/>
      <c r="L342" s="47"/>
      <c r="M342" s="52">
        <f t="shared" si="16"/>
        <v>0</v>
      </c>
      <c r="N342" s="53">
        <f t="shared" si="17"/>
        <v>1250</v>
      </c>
    </row>
    <row r="343" spans="1:14" ht="12.75" customHeight="1">
      <c r="A343" s="118"/>
      <c r="B343" s="89"/>
      <c r="C343" s="44">
        <v>4270</v>
      </c>
      <c r="D343" s="46" t="s">
        <v>140</v>
      </c>
      <c r="E343" s="47">
        <f>'[1]11.01.2010'!N343</f>
        <v>1630</v>
      </c>
      <c r="F343" s="47">
        <f>'[1]11.01.2010'!I343</f>
        <v>1630</v>
      </c>
      <c r="G343" s="48"/>
      <c r="H343" s="49"/>
      <c r="I343" s="50">
        <f t="shared" si="15"/>
        <v>1630</v>
      </c>
      <c r="J343" s="47">
        <f>'[1]11.01.2010'!M343</f>
        <v>0</v>
      </c>
      <c r="K343" s="51"/>
      <c r="L343" s="47"/>
      <c r="M343" s="52">
        <f t="shared" si="16"/>
        <v>0</v>
      </c>
      <c r="N343" s="53">
        <f t="shared" si="17"/>
        <v>1630</v>
      </c>
    </row>
    <row r="344" spans="1:14" ht="12.75" customHeight="1">
      <c r="A344" s="118"/>
      <c r="B344" s="89"/>
      <c r="C344" s="44">
        <v>4280</v>
      </c>
      <c r="D344" s="46" t="s">
        <v>70</v>
      </c>
      <c r="E344" s="47">
        <f>'[1]11.01.2010'!N344</f>
        <v>80</v>
      </c>
      <c r="F344" s="47">
        <f>'[1]11.01.2010'!I344</f>
        <v>80</v>
      </c>
      <c r="G344" s="48"/>
      <c r="H344" s="49"/>
      <c r="I344" s="50">
        <f t="shared" si="15"/>
        <v>80</v>
      </c>
      <c r="J344" s="47">
        <f>'[1]11.01.2010'!M344</f>
        <v>0</v>
      </c>
      <c r="K344" s="51"/>
      <c r="L344" s="47"/>
      <c r="M344" s="52">
        <f t="shared" si="16"/>
        <v>0</v>
      </c>
      <c r="N344" s="53">
        <f t="shared" si="17"/>
        <v>80</v>
      </c>
    </row>
    <row r="345" spans="1:14" ht="12.75" customHeight="1">
      <c r="A345" s="118"/>
      <c r="B345" s="89"/>
      <c r="C345" s="44">
        <v>4300</v>
      </c>
      <c r="D345" s="46" t="s">
        <v>45</v>
      </c>
      <c r="E345" s="47">
        <f>'[1]11.01.2010'!N345</f>
        <v>7000</v>
      </c>
      <c r="F345" s="47">
        <f>'[1]11.01.2010'!I345</f>
        <v>7000</v>
      </c>
      <c r="G345" s="48"/>
      <c r="H345" s="49"/>
      <c r="I345" s="50">
        <f t="shared" si="15"/>
        <v>7000</v>
      </c>
      <c r="J345" s="47">
        <f>'[1]11.01.2010'!M345</f>
        <v>0</v>
      </c>
      <c r="K345" s="51"/>
      <c r="L345" s="47"/>
      <c r="M345" s="52">
        <f t="shared" si="16"/>
        <v>0</v>
      </c>
      <c r="N345" s="53">
        <f t="shared" si="17"/>
        <v>7000</v>
      </c>
    </row>
    <row r="346" spans="1:14" ht="12.75" customHeight="1">
      <c r="A346" s="118"/>
      <c r="B346" s="89"/>
      <c r="C346" s="44">
        <v>4360</v>
      </c>
      <c r="D346" s="46" t="s">
        <v>72</v>
      </c>
      <c r="E346" s="47">
        <f>'[1]11.01.2010'!N346</f>
        <v>1620</v>
      </c>
      <c r="F346" s="47">
        <f>'[1]11.01.2010'!I346</f>
        <v>1620</v>
      </c>
      <c r="G346" s="48"/>
      <c r="H346" s="49"/>
      <c r="I346" s="50">
        <f t="shared" si="15"/>
        <v>1620</v>
      </c>
      <c r="J346" s="47">
        <f>'[1]11.01.2010'!M346</f>
        <v>0</v>
      </c>
      <c r="K346" s="51"/>
      <c r="L346" s="47"/>
      <c r="M346" s="52">
        <f t="shared" si="16"/>
        <v>0</v>
      </c>
      <c r="N346" s="53">
        <f t="shared" si="17"/>
        <v>1620</v>
      </c>
    </row>
    <row r="347" spans="1:14" ht="15">
      <c r="A347" s="118"/>
      <c r="B347" s="89"/>
      <c r="C347" s="44">
        <v>4410</v>
      </c>
      <c r="D347" s="46" t="s">
        <v>74</v>
      </c>
      <c r="E347" s="47">
        <f>'[1]11.01.2010'!N347</f>
        <v>229</v>
      </c>
      <c r="F347" s="47">
        <f>'[1]11.01.2010'!I347</f>
        <v>229</v>
      </c>
      <c r="G347" s="48"/>
      <c r="H347" s="49"/>
      <c r="I347" s="50">
        <f t="shared" si="15"/>
        <v>229</v>
      </c>
      <c r="J347" s="47">
        <f>'[1]11.01.2010'!M347</f>
        <v>0</v>
      </c>
      <c r="K347" s="51"/>
      <c r="L347" s="47"/>
      <c r="M347" s="52">
        <f t="shared" si="16"/>
        <v>0</v>
      </c>
      <c r="N347" s="53">
        <f t="shared" si="17"/>
        <v>229</v>
      </c>
    </row>
    <row r="348" spans="1:14" ht="13.5" customHeight="1">
      <c r="A348" s="118"/>
      <c r="B348" s="89"/>
      <c r="C348" s="44">
        <v>4440</v>
      </c>
      <c r="D348" s="46" t="s">
        <v>121</v>
      </c>
      <c r="E348" s="47">
        <f>'[1]11.01.2010'!N348</f>
        <v>1047</v>
      </c>
      <c r="F348" s="47">
        <f>'[1]11.01.2010'!I348</f>
        <v>1047</v>
      </c>
      <c r="G348" s="48"/>
      <c r="H348" s="49"/>
      <c r="I348" s="50">
        <f t="shared" si="15"/>
        <v>1047</v>
      </c>
      <c r="J348" s="47">
        <f>'[1]11.01.2010'!M348</f>
        <v>0</v>
      </c>
      <c r="K348" s="51"/>
      <c r="L348" s="47"/>
      <c r="M348" s="52">
        <f t="shared" si="16"/>
        <v>0</v>
      </c>
      <c r="N348" s="53">
        <f t="shared" si="17"/>
        <v>1047</v>
      </c>
    </row>
    <row r="349" spans="1:14" ht="27" customHeight="1">
      <c r="A349" s="118"/>
      <c r="B349" s="89"/>
      <c r="C349" s="44">
        <v>4560</v>
      </c>
      <c r="D349" s="102" t="s">
        <v>162</v>
      </c>
      <c r="E349" s="47">
        <f>'[1]11.01.2010'!N349</f>
        <v>1000</v>
      </c>
      <c r="F349" s="47">
        <f>'[1]11.01.2010'!I349</f>
        <v>1000</v>
      </c>
      <c r="G349" s="48"/>
      <c r="H349" s="49"/>
      <c r="I349" s="50">
        <f t="shared" si="15"/>
        <v>1000</v>
      </c>
      <c r="J349" s="47">
        <f>'[1]11.01.2010'!M349</f>
        <v>0</v>
      </c>
      <c r="K349" s="51"/>
      <c r="L349" s="47"/>
      <c r="M349" s="52">
        <f t="shared" si="16"/>
        <v>0</v>
      </c>
      <c r="N349" s="53">
        <f t="shared" si="17"/>
        <v>1000</v>
      </c>
    </row>
    <row r="350" spans="1:14" ht="15">
      <c r="A350" s="118"/>
      <c r="B350" s="89"/>
      <c r="C350" s="44">
        <v>4700</v>
      </c>
      <c r="D350" s="46" t="s">
        <v>76</v>
      </c>
      <c r="E350" s="47">
        <f>'[1]11.01.2010'!N350</f>
        <v>1500</v>
      </c>
      <c r="F350" s="47">
        <f>'[1]11.01.2010'!I350</f>
        <v>1500</v>
      </c>
      <c r="G350" s="48"/>
      <c r="H350" s="49"/>
      <c r="I350" s="50">
        <f t="shared" si="15"/>
        <v>1500</v>
      </c>
      <c r="J350" s="47">
        <f>'[1]11.01.2010'!M350</f>
        <v>0</v>
      </c>
      <c r="K350" s="51"/>
      <c r="L350" s="47"/>
      <c r="M350" s="52">
        <f t="shared" si="16"/>
        <v>0</v>
      </c>
      <c r="N350" s="53">
        <f t="shared" si="17"/>
        <v>1500</v>
      </c>
    </row>
    <row r="351" spans="1:14" ht="12.75" customHeight="1">
      <c r="A351" s="118"/>
      <c r="B351" s="89"/>
      <c r="C351" s="44">
        <v>4740</v>
      </c>
      <c r="D351" s="46" t="s">
        <v>54</v>
      </c>
      <c r="E351" s="47">
        <f>'[1]11.01.2010'!N351</f>
        <v>350</v>
      </c>
      <c r="F351" s="47">
        <f>'[1]11.01.2010'!I351</f>
        <v>350</v>
      </c>
      <c r="G351" s="48"/>
      <c r="H351" s="49"/>
      <c r="I351" s="50">
        <f t="shared" si="15"/>
        <v>350</v>
      </c>
      <c r="J351" s="47">
        <f>'[1]11.01.2010'!M351</f>
        <v>0</v>
      </c>
      <c r="K351" s="51"/>
      <c r="L351" s="47"/>
      <c r="M351" s="52">
        <f t="shared" si="16"/>
        <v>0</v>
      </c>
      <c r="N351" s="53">
        <f t="shared" si="17"/>
        <v>350</v>
      </c>
    </row>
    <row r="352" spans="1:14" ht="12.75" customHeight="1">
      <c r="A352" s="118"/>
      <c r="B352" s="89"/>
      <c r="C352" s="44">
        <v>4750</v>
      </c>
      <c r="D352" s="46" t="s">
        <v>55</v>
      </c>
      <c r="E352" s="47">
        <f>'[1]11.01.2010'!N352</f>
        <v>700</v>
      </c>
      <c r="F352" s="47">
        <f>'[1]11.01.2010'!I352</f>
        <v>700</v>
      </c>
      <c r="G352" s="48"/>
      <c r="H352" s="49"/>
      <c r="I352" s="50">
        <f t="shared" si="15"/>
        <v>700</v>
      </c>
      <c r="J352" s="47">
        <f>'[1]11.01.2010'!M352</f>
        <v>0</v>
      </c>
      <c r="K352" s="51"/>
      <c r="L352" s="47"/>
      <c r="M352" s="52">
        <f t="shared" si="16"/>
        <v>0</v>
      </c>
      <c r="N352" s="53">
        <f t="shared" si="17"/>
        <v>700</v>
      </c>
    </row>
    <row r="353" spans="1:14" ht="12.75" customHeight="1">
      <c r="A353" s="118"/>
      <c r="B353" s="45"/>
      <c r="C353" s="44"/>
      <c r="D353" s="177"/>
      <c r="E353" s="47"/>
      <c r="F353" s="47"/>
      <c r="G353" s="48"/>
      <c r="H353" s="49"/>
      <c r="I353" s="50"/>
      <c r="J353" s="47"/>
      <c r="K353" s="51"/>
      <c r="L353" s="47"/>
      <c r="M353" s="52"/>
      <c r="N353" s="53"/>
    </row>
    <row r="354" spans="1:14" ht="15.75" thickBot="1">
      <c r="A354" s="118"/>
      <c r="B354" s="107"/>
      <c r="C354" s="135"/>
      <c r="D354" s="27" t="s">
        <v>163</v>
      </c>
      <c r="E354" s="160"/>
      <c r="F354" s="160"/>
      <c r="G354" s="72"/>
      <c r="H354" s="73"/>
      <c r="I354" s="50"/>
      <c r="J354" s="47"/>
      <c r="K354" s="51"/>
      <c r="L354" s="47"/>
      <c r="M354" s="52"/>
      <c r="N354" s="53"/>
    </row>
    <row r="355" spans="1:14" ht="12.75" customHeight="1" thickBot="1">
      <c r="A355" s="153"/>
      <c r="B355" s="55">
        <v>85213</v>
      </c>
      <c r="C355" s="54"/>
      <c r="D355" s="147" t="s">
        <v>164</v>
      </c>
      <c r="E355" s="57">
        <f>'[1]11.01.2010'!N355</f>
        <v>2502</v>
      </c>
      <c r="F355" s="57">
        <f>'[1]11.01.2010'!I355</f>
        <v>2502</v>
      </c>
      <c r="G355" s="58"/>
      <c r="H355" s="59"/>
      <c r="I355" s="60">
        <f t="shared" si="15"/>
        <v>2502</v>
      </c>
      <c r="J355" s="57">
        <f>'[1]11.01.2010'!M355</f>
        <v>0</v>
      </c>
      <c r="K355" s="61">
        <f>SUM(K356)</f>
        <v>0</v>
      </c>
      <c r="L355" s="57">
        <f>SUM(L356)</f>
        <v>0</v>
      </c>
      <c r="M355" s="62">
        <f t="shared" si="16"/>
        <v>0</v>
      </c>
      <c r="N355" s="63">
        <f t="shared" si="17"/>
        <v>2502</v>
      </c>
    </row>
    <row r="356" spans="1:14" ht="12.75" customHeight="1">
      <c r="A356" s="117"/>
      <c r="B356" s="35"/>
      <c r="C356" s="34">
        <v>4130</v>
      </c>
      <c r="D356" s="36" t="s">
        <v>165</v>
      </c>
      <c r="E356" s="37">
        <f>'[1]11.01.2010'!N356</f>
        <v>500</v>
      </c>
      <c r="F356" s="37">
        <f>'[1]11.01.2010'!I356</f>
        <v>500</v>
      </c>
      <c r="G356" s="38"/>
      <c r="H356" s="39"/>
      <c r="I356" s="40">
        <f t="shared" si="15"/>
        <v>500</v>
      </c>
      <c r="J356" s="37">
        <f>'[1]11.01.2010'!M356</f>
        <v>0</v>
      </c>
      <c r="K356" s="41"/>
      <c r="L356" s="37"/>
      <c r="M356" s="42">
        <f t="shared" si="16"/>
        <v>0</v>
      </c>
      <c r="N356" s="43">
        <f t="shared" si="17"/>
        <v>500</v>
      </c>
    </row>
    <row r="357" spans="1:14" ht="14.25" customHeight="1">
      <c r="A357" s="117"/>
      <c r="B357" s="35"/>
      <c r="C357" s="34">
        <v>4130</v>
      </c>
      <c r="D357" s="36" t="s">
        <v>165</v>
      </c>
      <c r="E357" s="47">
        <f>'[1]11.01.2010'!N357</f>
        <v>2002</v>
      </c>
      <c r="F357" s="47">
        <f>'[1]11.01.2010'!I357</f>
        <v>2002</v>
      </c>
      <c r="G357" s="38"/>
      <c r="H357" s="39"/>
      <c r="I357" s="50">
        <f t="shared" si="15"/>
        <v>2002</v>
      </c>
      <c r="J357" s="47">
        <f>'[1]11.01.2010'!M357</f>
        <v>0</v>
      </c>
      <c r="K357" s="51"/>
      <c r="L357" s="47"/>
      <c r="M357" s="52">
        <f t="shared" si="16"/>
        <v>0</v>
      </c>
      <c r="N357" s="53">
        <f t="shared" si="17"/>
        <v>2002</v>
      </c>
    </row>
    <row r="358" spans="1:14" ht="15">
      <c r="A358" s="118"/>
      <c r="B358" s="44"/>
      <c r="C358" s="44"/>
      <c r="D358" s="46"/>
      <c r="E358" s="47"/>
      <c r="F358" s="47"/>
      <c r="G358" s="48"/>
      <c r="H358" s="49"/>
      <c r="I358" s="50"/>
      <c r="J358" s="47"/>
      <c r="K358" s="51"/>
      <c r="L358" s="47"/>
      <c r="M358" s="52"/>
      <c r="N358" s="53"/>
    </row>
    <row r="359" spans="1:14" ht="12.75" customHeight="1" thickBot="1">
      <c r="A359" s="153"/>
      <c r="B359" s="55">
        <v>85214</v>
      </c>
      <c r="C359" s="54"/>
      <c r="D359" s="56" t="s">
        <v>166</v>
      </c>
      <c r="E359" s="57">
        <f>'[1]11.01.2010'!N359</f>
        <v>156041</v>
      </c>
      <c r="F359" s="57">
        <f>'[1]11.01.2010'!I359</f>
        <v>156041</v>
      </c>
      <c r="G359" s="58"/>
      <c r="H359" s="59"/>
      <c r="I359" s="60">
        <f t="shared" si="15"/>
        <v>156041</v>
      </c>
      <c r="J359" s="57">
        <f>'[1]11.01.2010'!M359</f>
        <v>0</v>
      </c>
      <c r="K359" s="61">
        <f>SUM(K360:K360)</f>
        <v>0</v>
      </c>
      <c r="L359" s="57">
        <f>SUM(L360:L360)</f>
        <v>0</v>
      </c>
      <c r="M359" s="62">
        <f t="shared" si="16"/>
        <v>0</v>
      </c>
      <c r="N359" s="63">
        <f t="shared" si="17"/>
        <v>156041</v>
      </c>
    </row>
    <row r="360" spans="1:14" ht="12.75" customHeight="1">
      <c r="A360" s="117"/>
      <c r="B360" s="35"/>
      <c r="C360" s="34">
        <v>3110</v>
      </c>
      <c r="D360" s="36" t="s">
        <v>160</v>
      </c>
      <c r="E360" s="37">
        <f>'[1]11.01.2010'!N360</f>
        <v>156041</v>
      </c>
      <c r="F360" s="37">
        <f>'[1]11.01.2010'!I360</f>
        <v>156041</v>
      </c>
      <c r="G360" s="38"/>
      <c r="H360" s="39"/>
      <c r="I360" s="40">
        <f t="shared" si="15"/>
        <v>156041</v>
      </c>
      <c r="J360" s="37">
        <f>'[1]11.01.2010'!M360</f>
        <v>0</v>
      </c>
      <c r="K360" s="41"/>
      <c r="L360" s="37"/>
      <c r="M360" s="42"/>
      <c r="N360" s="43">
        <f t="shared" si="17"/>
        <v>156041</v>
      </c>
    </row>
    <row r="361" spans="1:14" ht="12.75" customHeight="1">
      <c r="A361" s="118"/>
      <c r="B361" s="45"/>
      <c r="C361" s="44"/>
      <c r="D361" s="46"/>
      <c r="E361" s="47"/>
      <c r="F361" s="47"/>
      <c r="G361" s="48"/>
      <c r="H361" s="49"/>
      <c r="I361" s="50"/>
      <c r="J361" s="47"/>
      <c r="K361" s="51"/>
      <c r="L361" s="47"/>
      <c r="M361" s="52"/>
      <c r="N361" s="53"/>
    </row>
    <row r="362" spans="1:14" ht="12.75" customHeight="1" thickBot="1">
      <c r="A362" s="153"/>
      <c r="B362" s="55">
        <v>85215</v>
      </c>
      <c r="C362" s="54"/>
      <c r="D362" s="56" t="s">
        <v>167</v>
      </c>
      <c r="E362" s="57">
        <f>'[1]11.01.2010'!N362</f>
        <v>116100</v>
      </c>
      <c r="F362" s="57">
        <f>'[1]11.01.2010'!I362</f>
        <v>116100</v>
      </c>
      <c r="G362" s="58">
        <f>SUM(G363:G364)</f>
        <v>0</v>
      </c>
      <c r="H362" s="59">
        <f>SUM(H363:H364)</f>
        <v>0</v>
      </c>
      <c r="I362" s="60">
        <f t="shared" si="15"/>
        <v>116100</v>
      </c>
      <c r="J362" s="57">
        <f>'[1]11.01.2010'!M362</f>
        <v>0</v>
      </c>
      <c r="K362" s="61">
        <f>SUM(K363:K364)</f>
        <v>0</v>
      </c>
      <c r="L362" s="57">
        <f>SUM(L363:L364)</f>
        <v>0</v>
      </c>
      <c r="M362" s="62">
        <f t="shared" si="16"/>
        <v>0</v>
      </c>
      <c r="N362" s="63">
        <f t="shared" si="17"/>
        <v>116100</v>
      </c>
    </row>
    <row r="363" spans="1:14" ht="13.5" customHeight="1">
      <c r="A363" s="117"/>
      <c r="B363" s="35"/>
      <c r="C363" s="34">
        <v>3110</v>
      </c>
      <c r="D363" s="36" t="s">
        <v>168</v>
      </c>
      <c r="E363" s="37">
        <f>'[1]11.01.2010'!N363</f>
        <v>116000</v>
      </c>
      <c r="F363" s="37">
        <f>'[1]11.01.2010'!I363</f>
        <v>116000</v>
      </c>
      <c r="G363" s="38"/>
      <c r="H363" s="39"/>
      <c r="I363" s="40">
        <f t="shared" si="15"/>
        <v>116000</v>
      </c>
      <c r="J363" s="37">
        <f>'[1]11.01.2010'!M363</f>
        <v>0</v>
      </c>
      <c r="K363" s="41"/>
      <c r="L363" s="37"/>
      <c r="M363" s="42">
        <f t="shared" si="16"/>
        <v>0</v>
      </c>
      <c r="N363" s="43">
        <f t="shared" si="17"/>
        <v>116000</v>
      </c>
    </row>
    <row r="364" spans="1:14" ht="12.75" customHeight="1">
      <c r="A364" s="118"/>
      <c r="B364" s="45"/>
      <c r="C364" s="44">
        <v>4300</v>
      </c>
      <c r="D364" s="46" t="s">
        <v>63</v>
      </c>
      <c r="E364" s="47">
        <f>'[1]11.01.2010'!N364</f>
        <v>100</v>
      </c>
      <c r="F364" s="47">
        <f>'[1]11.01.2010'!I364</f>
        <v>100</v>
      </c>
      <c r="G364" s="48"/>
      <c r="H364" s="49"/>
      <c r="I364" s="50">
        <f t="shared" si="15"/>
        <v>100</v>
      </c>
      <c r="J364" s="47">
        <f>'[1]11.01.2010'!M364</f>
        <v>0</v>
      </c>
      <c r="K364" s="51"/>
      <c r="L364" s="47"/>
      <c r="M364" s="52">
        <f t="shared" si="16"/>
        <v>0</v>
      </c>
      <c r="N364" s="53">
        <f t="shared" si="17"/>
        <v>100</v>
      </c>
    </row>
    <row r="365" spans="1:14" ht="12.75" customHeight="1">
      <c r="A365" s="118"/>
      <c r="B365" s="45"/>
      <c r="C365" s="44"/>
      <c r="D365" s="46"/>
      <c r="E365" s="47"/>
      <c r="F365" s="47"/>
      <c r="G365" s="48"/>
      <c r="H365" s="49"/>
      <c r="I365" s="50"/>
      <c r="J365" s="47"/>
      <c r="K365" s="51"/>
      <c r="L365" s="47"/>
      <c r="M365" s="52"/>
      <c r="N365" s="53"/>
    </row>
    <row r="366" spans="1:14" ht="12.75" customHeight="1" thickBot="1">
      <c r="A366" s="153"/>
      <c r="B366" s="55">
        <v>85216</v>
      </c>
      <c r="C366" s="54"/>
      <c r="D366" s="56" t="s">
        <v>169</v>
      </c>
      <c r="E366" s="57">
        <f>'[1]11.01.2010'!N366</f>
        <v>19993</v>
      </c>
      <c r="F366" s="57">
        <f>'[1]11.01.2010'!I366</f>
        <v>19993</v>
      </c>
      <c r="G366" s="58"/>
      <c r="H366" s="59"/>
      <c r="I366" s="60">
        <f t="shared" si="15"/>
        <v>19993</v>
      </c>
      <c r="J366" s="57">
        <f>'[1]11.01.2010'!M366</f>
        <v>0</v>
      </c>
      <c r="K366" s="61">
        <f>SUM(K367:K367)</f>
        <v>0</v>
      </c>
      <c r="L366" s="57">
        <f>SUM(L367:L367)</f>
        <v>0</v>
      </c>
      <c r="M366" s="62">
        <f t="shared" si="16"/>
        <v>0</v>
      </c>
      <c r="N366" s="63">
        <f t="shared" si="17"/>
        <v>19993</v>
      </c>
    </row>
    <row r="367" spans="1:14" ht="12.75" customHeight="1">
      <c r="A367" s="117"/>
      <c r="B367" s="35"/>
      <c r="C367" s="34">
        <v>3110</v>
      </c>
      <c r="D367" s="36" t="s">
        <v>168</v>
      </c>
      <c r="E367" s="37">
        <f>'[1]11.01.2010'!N367</f>
        <v>19993</v>
      </c>
      <c r="F367" s="37">
        <f>'[1]11.01.2010'!I367</f>
        <v>19993</v>
      </c>
      <c r="G367" s="38"/>
      <c r="H367" s="39"/>
      <c r="I367" s="40">
        <f t="shared" si="15"/>
        <v>19993</v>
      </c>
      <c r="J367" s="37">
        <f>'[1]11.01.2010'!M367</f>
        <v>0</v>
      </c>
      <c r="K367" s="41"/>
      <c r="L367" s="37"/>
      <c r="M367" s="42">
        <f t="shared" si="16"/>
        <v>0</v>
      </c>
      <c r="N367" s="43">
        <f t="shared" si="17"/>
        <v>19993</v>
      </c>
    </row>
    <row r="368" spans="1:14" ht="12.75" customHeight="1">
      <c r="A368" s="118"/>
      <c r="B368" s="45"/>
      <c r="C368" s="44"/>
      <c r="D368" s="46"/>
      <c r="E368" s="47"/>
      <c r="F368" s="47"/>
      <c r="G368" s="48"/>
      <c r="H368" s="49"/>
      <c r="I368" s="50"/>
      <c r="J368" s="47"/>
      <c r="K368" s="51"/>
      <c r="L368" s="47"/>
      <c r="M368" s="52"/>
      <c r="N368" s="53"/>
    </row>
    <row r="369" spans="1:14" ht="12.75" customHeight="1" thickBot="1">
      <c r="A369" s="153"/>
      <c r="B369" s="55">
        <v>85219</v>
      </c>
      <c r="C369" s="54"/>
      <c r="D369" s="56" t="s">
        <v>170</v>
      </c>
      <c r="E369" s="57">
        <f>'[1]11.01.2010'!N369</f>
        <v>289750</v>
      </c>
      <c r="F369" s="57">
        <f>'[1]11.01.2010'!I369</f>
        <v>289750</v>
      </c>
      <c r="G369" s="58"/>
      <c r="H369" s="59"/>
      <c r="I369" s="60">
        <f t="shared" si="15"/>
        <v>289750</v>
      </c>
      <c r="J369" s="57">
        <f>'[1]11.01.2010'!M369</f>
        <v>0</v>
      </c>
      <c r="K369" s="61">
        <f>SUM(K370:K388)</f>
        <v>0</v>
      </c>
      <c r="L369" s="57">
        <f>SUM(L370:L388)</f>
        <v>0</v>
      </c>
      <c r="M369" s="62">
        <f t="shared" si="16"/>
        <v>0</v>
      </c>
      <c r="N369" s="63">
        <f t="shared" si="17"/>
        <v>289750</v>
      </c>
    </row>
    <row r="370" spans="1:14" ht="12.75" customHeight="1">
      <c r="A370" s="117"/>
      <c r="B370" s="122"/>
      <c r="C370" s="34">
        <v>3020</v>
      </c>
      <c r="D370" s="36" t="s">
        <v>130</v>
      </c>
      <c r="E370" s="37">
        <f>'[1]11.01.2010'!N370</f>
        <v>2350</v>
      </c>
      <c r="F370" s="37">
        <f>'[1]11.01.2010'!I370</f>
        <v>2350</v>
      </c>
      <c r="G370" s="38"/>
      <c r="H370" s="39"/>
      <c r="I370" s="40">
        <f t="shared" si="15"/>
        <v>2350</v>
      </c>
      <c r="J370" s="37">
        <f>'[1]11.01.2010'!M370</f>
        <v>0</v>
      </c>
      <c r="K370" s="41"/>
      <c r="L370" s="37"/>
      <c r="M370" s="42">
        <f t="shared" si="16"/>
        <v>0</v>
      </c>
      <c r="N370" s="43">
        <f t="shared" si="17"/>
        <v>2350</v>
      </c>
    </row>
    <row r="371" spans="1:14" ht="12.75" customHeight="1">
      <c r="A371" s="118"/>
      <c r="B371" s="89"/>
      <c r="C371" s="44">
        <v>4010</v>
      </c>
      <c r="D371" s="46" t="s">
        <v>161</v>
      </c>
      <c r="E371" s="47">
        <f>'[1]11.01.2010'!N371</f>
        <v>200000</v>
      </c>
      <c r="F371" s="47">
        <f>'[1]11.01.2010'!I371</f>
        <v>200000</v>
      </c>
      <c r="G371" s="48"/>
      <c r="H371" s="49"/>
      <c r="I371" s="50">
        <f t="shared" si="15"/>
        <v>200000</v>
      </c>
      <c r="J371" s="47">
        <f>'[1]11.01.2010'!M371</f>
        <v>0</v>
      </c>
      <c r="K371" s="51"/>
      <c r="L371" s="47"/>
      <c r="M371" s="52">
        <f t="shared" si="16"/>
        <v>0</v>
      </c>
      <c r="N371" s="53">
        <f t="shared" si="17"/>
        <v>200000</v>
      </c>
    </row>
    <row r="372" spans="1:14" ht="12.75" customHeight="1">
      <c r="A372" s="118"/>
      <c r="B372" s="89"/>
      <c r="C372" s="44">
        <v>4040</v>
      </c>
      <c r="D372" s="46" t="s">
        <v>127</v>
      </c>
      <c r="E372" s="47">
        <f>'[1]11.01.2010'!N372</f>
        <v>13725</v>
      </c>
      <c r="F372" s="47">
        <f>'[1]11.01.2010'!I372</f>
        <v>13725</v>
      </c>
      <c r="G372" s="48"/>
      <c r="H372" s="49"/>
      <c r="I372" s="50">
        <f t="shared" si="15"/>
        <v>13725</v>
      </c>
      <c r="J372" s="47">
        <f>'[1]11.01.2010'!M372</f>
        <v>0</v>
      </c>
      <c r="K372" s="51"/>
      <c r="L372" s="47"/>
      <c r="M372" s="52">
        <f t="shared" si="16"/>
        <v>0</v>
      </c>
      <c r="N372" s="53">
        <f t="shared" si="17"/>
        <v>13725</v>
      </c>
    </row>
    <row r="373" spans="1:14" ht="12.75" customHeight="1">
      <c r="A373" s="118"/>
      <c r="B373" s="89"/>
      <c r="C373" s="44">
        <v>4110</v>
      </c>
      <c r="D373" s="46" t="s">
        <v>59</v>
      </c>
      <c r="E373" s="47">
        <f>'[1]11.01.2010'!N373</f>
        <v>33717</v>
      </c>
      <c r="F373" s="47">
        <f>'[1]11.01.2010'!I373</f>
        <v>33717</v>
      </c>
      <c r="G373" s="48"/>
      <c r="H373" s="49"/>
      <c r="I373" s="50">
        <f t="shared" si="15"/>
        <v>33717</v>
      </c>
      <c r="J373" s="47">
        <f>'[1]11.01.2010'!M373</f>
        <v>0</v>
      </c>
      <c r="K373" s="51"/>
      <c r="L373" s="47"/>
      <c r="M373" s="52">
        <f t="shared" si="16"/>
        <v>0</v>
      </c>
      <c r="N373" s="53">
        <f t="shared" si="17"/>
        <v>33717</v>
      </c>
    </row>
    <row r="374" spans="1:14" ht="12.75" customHeight="1">
      <c r="A374" s="118"/>
      <c r="B374" s="89"/>
      <c r="C374" s="44">
        <v>4120</v>
      </c>
      <c r="D374" s="46" t="s">
        <v>60</v>
      </c>
      <c r="E374" s="47">
        <f>'[1]11.01.2010'!N374</f>
        <v>5089</v>
      </c>
      <c r="F374" s="47">
        <f>'[1]11.01.2010'!I374</f>
        <v>5089</v>
      </c>
      <c r="G374" s="48"/>
      <c r="H374" s="49"/>
      <c r="I374" s="50">
        <f t="shared" si="15"/>
        <v>5089</v>
      </c>
      <c r="J374" s="47">
        <f>'[1]11.01.2010'!M374</f>
        <v>0</v>
      </c>
      <c r="K374" s="51"/>
      <c r="L374" s="47"/>
      <c r="M374" s="52">
        <f t="shared" si="16"/>
        <v>0</v>
      </c>
      <c r="N374" s="53">
        <f t="shared" si="17"/>
        <v>5089</v>
      </c>
    </row>
    <row r="375" spans="1:14" ht="12.75" customHeight="1">
      <c r="A375" s="118"/>
      <c r="B375" s="89"/>
      <c r="C375" s="44">
        <v>4210</v>
      </c>
      <c r="D375" s="46" t="s">
        <v>36</v>
      </c>
      <c r="E375" s="47">
        <f>'[1]11.01.2010'!N375</f>
        <v>6060</v>
      </c>
      <c r="F375" s="47">
        <f>'[1]11.01.2010'!I375</f>
        <v>6060</v>
      </c>
      <c r="G375" s="48"/>
      <c r="H375" s="49"/>
      <c r="I375" s="50">
        <f t="shared" si="15"/>
        <v>6060</v>
      </c>
      <c r="J375" s="47">
        <f>'[1]11.01.2010'!M375</f>
        <v>0</v>
      </c>
      <c r="K375" s="51"/>
      <c r="L375" s="47"/>
      <c r="M375" s="52">
        <f t="shared" si="16"/>
        <v>0</v>
      </c>
      <c r="N375" s="53">
        <f t="shared" si="17"/>
        <v>6060</v>
      </c>
    </row>
    <row r="376" spans="1:14" ht="12.75" customHeight="1">
      <c r="A376" s="118"/>
      <c r="B376" s="89"/>
      <c r="C376" s="44">
        <v>4260</v>
      </c>
      <c r="D376" s="46" t="s">
        <v>69</v>
      </c>
      <c r="E376" s="47">
        <f>'[1]11.01.2010'!N376</f>
        <v>5200</v>
      </c>
      <c r="F376" s="47">
        <f>'[1]11.01.2010'!I376</f>
        <v>5200</v>
      </c>
      <c r="G376" s="48"/>
      <c r="H376" s="49"/>
      <c r="I376" s="50">
        <f t="shared" si="15"/>
        <v>5200</v>
      </c>
      <c r="J376" s="47">
        <f>'[1]11.01.2010'!M376</f>
        <v>0</v>
      </c>
      <c r="K376" s="51"/>
      <c r="L376" s="47"/>
      <c r="M376" s="52">
        <f t="shared" si="16"/>
        <v>0</v>
      </c>
      <c r="N376" s="53">
        <f t="shared" si="17"/>
        <v>5200</v>
      </c>
    </row>
    <row r="377" spans="1:14" ht="15">
      <c r="A377" s="118"/>
      <c r="B377" s="89"/>
      <c r="C377" s="44">
        <v>4270</v>
      </c>
      <c r="D377" s="46" t="s">
        <v>44</v>
      </c>
      <c r="E377" s="47">
        <f>'[1]11.01.2010'!N377</f>
        <v>1000</v>
      </c>
      <c r="F377" s="47">
        <f>'[1]11.01.2010'!I377</f>
        <v>1000</v>
      </c>
      <c r="G377" s="48"/>
      <c r="H377" s="49"/>
      <c r="I377" s="50">
        <f t="shared" si="15"/>
        <v>1000</v>
      </c>
      <c r="J377" s="47">
        <f>'[1]11.01.2010'!M377</f>
        <v>0</v>
      </c>
      <c r="K377" s="51"/>
      <c r="L377" s="47"/>
      <c r="M377" s="52">
        <f t="shared" si="16"/>
        <v>0</v>
      </c>
      <c r="N377" s="53">
        <f t="shared" si="17"/>
        <v>1000</v>
      </c>
    </row>
    <row r="378" spans="1:14" ht="12.75" customHeight="1">
      <c r="A378" s="118"/>
      <c r="B378" s="89"/>
      <c r="C378" s="44">
        <v>4280</v>
      </c>
      <c r="D378" s="46" t="s">
        <v>70</v>
      </c>
      <c r="E378" s="47">
        <f>'[1]11.01.2010'!N378</f>
        <v>480</v>
      </c>
      <c r="F378" s="47">
        <f>'[1]11.01.2010'!I378</f>
        <v>480</v>
      </c>
      <c r="G378" s="48"/>
      <c r="H378" s="49"/>
      <c r="I378" s="50">
        <f t="shared" si="15"/>
        <v>480</v>
      </c>
      <c r="J378" s="47">
        <f>'[1]11.01.2010'!M378</f>
        <v>0</v>
      </c>
      <c r="K378" s="51"/>
      <c r="L378" s="47"/>
      <c r="M378" s="52">
        <f t="shared" si="16"/>
        <v>0</v>
      </c>
      <c r="N378" s="53">
        <f t="shared" si="17"/>
        <v>480</v>
      </c>
    </row>
    <row r="379" spans="1:14" ht="12.75" customHeight="1">
      <c r="A379" s="118"/>
      <c r="B379" s="89"/>
      <c r="C379" s="44">
        <v>4300</v>
      </c>
      <c r="D379" s="46" t="s">
        <v>45</v>
      </c>
      <c r="E379" s="47">
        <f>'[1]11.01.2010'!N379</f>
        <v>5970</v>
      </c>
      <c r="F379" s="47">
        <f>'[1]11.01.2010'!I379</f>
        <v>5970</v>
      </c>
      <c r="G379" s="48"/>
      <c r="H379" s="49"/>
      <c r="I379" s="50">
        <f t="shared" si="15"/>
        <v>5970</v>
      </c>
      <c r="J379" s="47">
        <f>'[1]11.01.2010'!M379</f>
        <v>0</v>
      </c>
      <c r="K379" s="51"/>
      <c r="L379" s="47"/>
      <c r="M379" s="52">
        <f t="shared" si="16"/>
        <v>0</v>
      </c>
      <c r="N379" s="53">
        <f t="shared" si="17"/>
        <v>5970</v>
      </c>
    </row>
    <row r="380" spans="1:14" ht="12.75" customHeight="1">
      <c r="A380" s="118"/>
      <c r="B380" s="89"/>
      <c r="C380" s="44">
        <v>4350</v>
      </c>
      <c r="D380" s="46" t="s">
        <v>171</v>
      </c>
      <c r="E380" s="47">
        <f>'[1]11.01.2010'!N380</f>
        <v>840</v>
      </c>
      <c r="F380" s="47">
        <f>'[1]11.01.2010'!I380</f>
        <v>840</v>
      </c>
      <c r="G380" s="48"/>
      <c r="H380" s="49"/>
      <c r="I380" s="50">
        <f t="shared" si="15"/>
        <v>840</v>
      </c>
      <c r="J380" s="47">
        <f>'[1]11.01.2010'!M380</f>
        <v>0</v>
      </c>
      <c r="K380" s="51"/>
      <c r="L380" s="47"/>
      <c r="M380" s="52">
        <f t="shared" si="16"/>
        <v>0</v>
      </c>
      <c r="N380" s="53">
        <f t="shared" si="17"/>
        <v>840</v>
      </c>
    </row>
    <row r="381" spans="1:14" ht="12.75" customHeight="1">
      <c r="A381" s="118"/>
      <c r="B381" s="89"/>
      <c r="C381" s="44">
        <v>4370</v>
      </c>
      <c r="D381" s="46" t="s">
        <v>73</v>
      </c>
      <c r="E381" s="47">
        <f>'[1]11.01.2010'!N381</f>
        <v>2220</v>
      </c>
      <c r="F381" s="47">
        <f>'[1]11.01.2010'!I381</f>
        <v>2220</v>
      </c>
      <c r="G381" s="48"/>
      <c r="H381" s="49"/>
      <c r="I381" s="50">
        <f t="shared" si="15"/>
        <v>2220</v>
      </c>
      <c r="J381" s="47">
        <f>'[1]11.01.2010'!M381</f>
        <v>0</v>
      </c>
      <c r="K381" s="51"/>
      <c r="L381" s="47"/>
      <c r="M381" s="52">
        <f t="shared" si="16"/>
        <v>0</v>
      </c>
      <c r="N381" s="53">
        <f t="shared" si="17"/>
        <v>2220</v>
      </c>
    </row>
    <row r="382" spans="1:14" ht="12.75" customHeight="1">
      <c r="A382" s="118"/>
      <c r="B382" s="89"/>
      <c r="C382" s="44">
        <v>4410</v>
      </c>
      <c r="D382" s="46" t="s">
        <v>74</v>
      </c>
      <c r="E382" s="47">
        <f>'[1]11.01.2010'!N382</f>
        <v>1400</v>
      </c>
      <c r="F382" s="47">
        <f>'[1]11.01.2010'!I382</f>
        <v>1400</v>
      </c>
      <c r="G382" s="48"/>
      <c r="H382" s="49"/>
      <c r="I382" s="50">
        <f t="shared" si="15"/>
        <v>1400</v>
      </c>
      <c r="J382" s="47">
        <f>'[1]11.01.2010'!M382</f>
        <v>0</v>
      </c>
      <c r="K382" s="51"/>
      <c r="L382" s="47"/>
      <c r="M382" s="52">
        <f t="shared" si="16"/>
        <v>0</v>
      </c>
      <c r="N382" s="53">
        <f t="shared" si="17"/>
        <v>1400</v>
      </c>
    </row>
    <row r="383" spans="1:14" ht="15">
      <c r="A383" s="118"/>
      <c r="B383" s="89"/>
      <c r="C383" s="44">
        <v>4430</v>
      </c>
      <c r="D383" s="46" t="s">
        <v>80</v>
      </c>
      <c r="E383" s="47">
        <f>'[1]11.01.2010'!N383</f>
        <v>470</v>
      </c>
      <c r="F383" s="47">
        <f>'[1]11.01.2010'!I383</f>
        <v>470</v>
      </c>
      <c r="G383" s="48"/>
      <c r="H383" s="49"/>
      <c r="I383" s="50">
        <f t="shared" si="15"/>
        <v>470</v>
      </c>
      <c r="J383" s="47">
        <f>'[1]11.01.2010'!M383</f>
        <v>0</v>
      </c>
      <c r="K383" s="51"/>
      <c r="L383" s="47"/>
      <c r="M383" s="52">
        <f t="shared" si="16"/>
        <v>0</v>
      </c>
      <c r="N383" s="53">
        <f t="shared" si="17"/>
        <v>470</v>
      </c>
    </row>
    <row r="384" spans="1:14" ht="14.25" customHeight="1">
      <c r="A384" s="118"/>
      <c r="B384" s="89"/>
      <c r="C384" s="44">
        <v>4440</v>
      </c>
      <c r="D384" s="46" t="s">
        <v>121</v>
      </c>
      <c r="E384" s="47">
        <f>'[1]11.01.2010'!N384</f>
        <v>7155</v>
      </c>
      <c r="F384" s="47">
        <f>'[1]11.01.2010'!I384</f>
        <v>7155</v>
      </c>
      <c r="G384" s="48"/>
      <c r="H384" s="49"/>
      <c r="I384" s="50">
        <f t="shared" si="15"/>
        <v>7155</v>
      </c>
      <c r="J384" s="47">
        <f>'[1]11.01.2010'!M384</f>
        <v>0</v>
      </c>
      <c r="K384" s="51"/>
      <c r="L384" s="47"/>
      <c r="M384" s="52">
        <f t="shared" si="16"/>
        <v>0</v>
      </c>
      <c r="N384" s="53">
        <f t="shared" si="17"/>
        <v>7155</v>
      </c>
    </row>
    <row r="385" spans="1:14" ht="13.5" customHeight="1">
      <c r="A385" s="118"/>
      <c r="B385" s="89"/>
      <c r="C385" s="44">
        <v>4480</v>
      </c>
      <c r="D385" s="46" t="s">
        <v>172</v>
      </c>
      <c r="E385" s="47">
        <f>'[1]11.01.2010'!N385</f>
        <v>270</v>
      </c>
      <c r="F385" s="47">
        <f>'[1]11.01.2010'!I385</f>
        <v>270</v>
      </c>
      <c r="G385" s="48"/>
      <c r="H385" s="49"/>
      <c r="I385" s="50">
        <f t="shared" si="15"/>
        <v>270</v>
      </c>
      <c r="J385" s="47">
        <f>'[1]11.01.2010'!M385</f>
        <v>0</v>
      </c>
      <c r="K385" s="51"/>
      <c r="L385" s="47"/>
      <c r="M385" s="52">
        <f t="shared" si="16"/>
        <v>0</v>
      </c>
      <c r="N385" s="53">
        <f t="shared" si="17"/>
        <v>270</v>
      </c>
    </row>
    <row r="386" spans="1:14" ht="15">
      <c r="A386" s="118"/>
      <c r="B386" s="89"/>
      <c r="C386" s="44">
        <v>4700</v>
      </c>
      <c r="D386" s="46" t="s">
        <v>76</v>
      </c>
      <c r="E386" s="47">
        <f>'[1]11.01.2010'!N386</f>
        <v>1800</v>
      </c>
      <c r="F386" s="47">
        <f>'[1]11.01.2010'!I386</f>
        <v>1800</v>
      </c>
      <c r="G386" s="48"/>
      <c r="H386" s="49"/>
      <c r="I386" s="50">
        <f t="shared" si="15"/>
        <v>1800</v>
      </c>
      <c r="J386" s="47">
        <f>'[1]11.01.2010'!M386</f>
        <v>0</v>
      </c>
      <c r="K386" s="51"/>
      <c r="L386" s="47"/>
      <c r="M386" s="52">
        <f t="shared" si="16"/>
        <v>0</v>
      </c>
      <c r="N386" s="53">
        <f t="shared" si="17"/>
        <v>1800</v>
      </c>
    </row>
    <row r="387" spans="1:14" ht="15">
      <c r="A387" s="118"/>
      <c r="B387" s="89"/>
      <c r="C387" s="44">
        <v>4740</v>
      </c>
      <c r="D387" s="46" t="s">
        <v>54</v>
      </c>
      <c r="E387" s="47">
        <f>'[1]11.01.2010'!N387</f>
        <v>588</v>
      </c>
      <c r="F387" s="47">
        <f>'[1]11.01.2010'!I387</f>
        <v>588</v>
      </c>
      <c r="G387" s="48"/>
      <c r="H387" s="49"/>
      <c r="I387" s="50">
        <f t="shared" si="15"/>
        <v>588</v>
      </c>
      <c r="J387" s="47">
        <f>'[1]11.01.2010'!M387</f>
        <v>0</v>
      </c>
      <c r="K387" s="51"/>
      <c r="L387" s="47"/>
      <c r="M387" s="52">
        <f t="shared" si="16"/>
        <v>0</v>
      </c>
      <c r="N387" s="53">
        <f t="shared" si="17"/>
        <v>588</v>
      </c>
    </row>
    <row r="388" spans="1:14" ht="12.75" customHeight="1">
      <c r="A388" s="118"/>
      <c r="B388" s="89"/>
      <c r="C388" s="44">
        <v>4750</v>
      </c>
      <c r="D388" s="46" t="s">
        <v>55</v>
      </c>
      <c r="E388" s="47">
        <f>'[1]11.01.2010'!N388</f>
        <v>1416</v>
      </c>
      <c r="F388" s="47">
        <f>'[1]11.01.2010'!I388</f>
        <v>1416</v>
      </c>
      <c r="G388" s="48"/>
      <c r="H388" s="49"/>
      <c r="I388" s="50">
        <f t="shared" si="15"/>
        <v>1416</v>
      </c>
      <c r="J388" s="47">
        <f>'[1]11.01.2010'!M388</f>
        <v>0</v>
      </c>
      <c r="K388" s="51"/>
      <c r="L388" s="47"/>
      <c r="M388" s="52">
        <f t="shared" si="16"/>
        <v>0</v>
      </c>
      <c r="N388" s="53">
        <f t="shared" si="17"/>
        <v>1416</v>
      </c>
    </row>
    <row r="389" spans="1:14" ht="12.75" customHeight="1">
      <c r="A389" s="118"/>
      <c r="B389" s="89"/>
      <c r="C389" s="44"/>
      <c r="D389" s="46"/>
      <c r="E389" s="47"/>
      <c r="F389" s="47"/>
      <c r="G389" s="48"/>
      <c r="H389" s="49"/>
      <c r="I389" s="50"/>
      <c r="J389" s="47"/>
      <c r="K389" s="51"/>
      <c r="L389" s="47"/>
      <c r="M389" s="52"/>
      <c r="N389" s="53"/>
    </row>
    <row r="390" spans="1:14" ht="15" customHeight="1" thickBot="1">
      <c r="A390" s="153"/>
      <c r="B390" s="133">
        <v>85228</v>
      </c>
      <c r="C390" s="54"/>
      <c r="D390" s="56" t="s">
        <v>173</v>
      </c>
      <c r="E390" s="57">
        <f>'[1]11.01.2010'!N390</f>
        <v>22100</v>
      </c>
      <c r="F390" s="57">
        <f>'[1]11.01.2010'!I390</f>
        <v>22100</v>
      </c>
      <c r="G390" s="58"/>
      <c r="H390" s="59"/>
      <c r="I390" s="60">
        <f t="shared" si="15"/>
        <v>22100</v>
      </c>
      <c r="J390" s="57">
        <f>'[1]11.01.2010'!M390</f>
        <v>0</v>
      </c>
      <c r="K390" s="61">
        <f>SUM(K391:K394)</f>
        <v>0</v>
      </c>
      <c r="L390" s="57">
        <f>SUM(L391:L394)</f>
        <v>0</v>
      </c>
      <c r="M390" s="62">
        <f t="shared" si="16"/>
        <v>0</v>
      </c>
      <c r="N390" s="63">
        <f t="shared" si="17"/>
        <v>22100</v>
      </c>
    </row>
    <row r="391" spans="1:14" ht="12.75" customHeight="1">
      <c r="A391" s="117"/>
      <c r="B391" s="89"/>
      <c r="C391" s="44">
        <v>4110</v>
      </c>
      <c r="D391" s="46" t="s">
        <v>59</v>
      </c>
      <c r="E391" s="37">
        <f>'[1]11.01.2010'!N391</f>
        <v>2696</v>
      </c>
      <c r="F391" s="37">
        <f>'[1]11.01.2010'!I391</f>
        <v>2696</v>
      </c>
      <c r="G391" s="48"/>
      <c r="H391" s="49"/>
      <c r="I391" s="40">
        <f t="shared" si="15"/>
        <v>2696</v>
      </c>
      <c r="J391" s="37">
        <f>'[1]11.01.2010'!M391</f>
        <v>0</v>
      </c>
      <c r="K391" s="41"/>
      <c r="L391" s="37"/>
      <c r="M391" s="42">
        <f t="shared" si="16"/>
        <v>0</v>
      </c>
      <c r="N391" s="43">
        <f t="shared" si="17"/>
        <v>2696</v>
      </c>
    </row>
    <row r="392" spans="1:14" ht="12.75" customHeight="1">
      <c r="A392" s="118"/>
      <c r="B392" s="89"/>
      <c r="C392" s="44">
        <v>4120</v>
      </c>
      <c r="D392" s="46" t="s">
        <v>60</v>
      </c>
      <c r="E392" s="47">
        <f>'[1]11.01.2010'!N392</f>
        <v>314</v>
      </c>
      <c r="F392" s="47">
        <f>'[1]11.01.2010'!I392</f>
        <v>314</v>
      </c>
      <c r="G392" s="48"/>
      <c r="H392" s="49"/>
      <c r="I392" s="50">
        <f t="shared" si="15"/>
        <v>314</v>
      </c>
      <c r="J392" s="47">
        <f>'[1]11.01.2010'!M392</f>
        <v>0</v>
      </c>
      <c r="K392" s="51"/>
      <c r="L392" s="47"/>
      <c r="M392" s="52">
        <f t="shared" si="16"/>
        <v>0</v>
      </c>
      <c r="N392" s="53">
        <f t="shared" si="17"/>
        <v>314</v>
      </c>
    </row>
    <row r="393" spans="1:14" ht="12.75" customHeight="1">
      <c r="A393" s="118"/>
      <c r="B393" s="89"/>
      <c r="C393" s="44">
        <v>4170</v>
      </c>
      <c r="D393" s="46" t="s">
        <v>43</v>
      </c>
      <c r="E393" s="47">
        <f>'[1]11.01.2010'!N393</f>
        <v>18900</v>
      </c>
      <c r="F393" s="47">
        <f>'[1]11.01.2010'!I393</f>
        <v>18900</v>
      </c>
      <c r="G393" s="48"/>
      <c r="H393" s="49"/>
      <c r="I393" s="50">
        <f t="shared" si="15"/>
        <v>18900</v>
      </c>
      <c r="J393" s="47">
        <f>'[1]11.01.2010'!M393</f>
        <v>0</v>
      </c>
      <c r="K393" s="51"/>
      <c r="L393" s="47"/>
      <c r="M393" s="52">
        <f t="shared" si="16"/>
        <v>0</v>
      </c>
      <c r="N393" s="53">
        <f t="shared" si="17"/>
        <v>18900</v>
      </c>
    </row>
    <row r="394" spans="1:14" ht="12.75" customHeight="1">
      <c r="A394" s="118"/>
      <c r="B394" s="89"/>
      <c r="C394" s="44">
        <v>4210</v>
      </c>
      <c r="D394" s="46" t="s">
        <v>174</v>
      </c>
      <c r="E394" s="47">
        <f>'[1]11.01.2010'!N394</f>
        <v>190</v>
      </c>
      <c r="F394" s="47">
        <f>'[1]11.01.2010'!I394</f>
        <v>190</v>
      </c>
      <c r="G394" s="48"/>
      <c r="H394" s="49"/>
      <c r="I394" s="50">
        <f t="shared" si="15"/>
        <v>190</v>
      </c>
      <c r="J394" s="47">
        <f>'[1]11.01.2010'!M394</f>
        <v>0</v>
      </c>
      <c r="K394" s="51"/>
      <c r="L394" s="47"/>
      <c r="M394" s="52">
        <f t="shared" si="16"/>
        <v>0</v>
      </c>
      <c r="N394" s="53">
        <f t="shared" si="17"/>
        <v>190</v>
      </c>
    </row>
    <row r="395" spans="1:14" ht="12.75" customHeight="1">
      <c r="A395" s="118"/>
      <c r="B395" s="89"/>
      <c r="C395" s="44"/>
      <c r="D395" s="46"/>
      <c r="E395" s="47"/>
      <c r="F395" s="47"/>
      <c r="G395" s="48"/>
      <c r="H395" s="49"/>
      <c r="I395" s="50"/>
      <c r="J395" s="47"/>
      <c r="K395" s="51"/>
      <c r="L395" s="47"/>
      <c r="M395" s="52"/>
      <c r="N395" s="53"/>
    </row>
    <row r="396" spans="1:14" ht="12.75" customHeight="1" thickBot="1">
      <c r="A396" s="153"/>
      <c r="B396" s="133">
        <v>85295</v>
      </c>
      <c r="C396" s="54"/>
      <c r="D396" s="56" t="s">
        <v>49</v>
      </c>
      <c r="E396" s="57">
        <f>'[1]11.01.2010'!N396</f>
        <v>7800</v>
      </c>
      <c r="F396" s="57">
        <f>'[1]11.01.2010'!I396</f>
        <v>7800</v>
      </c>
      <c r="G396" s="58"/>
      <c r="H396" s="59"/>
      <c r="I396" s="60">
        <f t="shared" si="15"/>
        <v>7800</v>
      </c>
      <c r="J396" s="57">
        <f>'[1]11.01.2010'!M396</f>
        <v>0</v>
      </c>
      <c r="K396" s="61">
        <f>SUM(K397)</f>
        <v>0</v>
      </c>
      <c r="L396" s="57">
        <f>SUM(L397)</f>
        <v>0</v>
      </c>
      <c r="M396" s="62">
        <f t="shared" si="16"/>
        <v>0</v>
      </c>
      <c r="N396" s="63">
        <f t="shared" si="17"/>
        <v>7800</v>
      </c>
    </row>
    <row r="397" spans="1:14" ht="12.75" customHeight="1">
      <c r="A397" s="117"/>
      <c r="B397" s="35"/>
      <c r="C397" s="34">
        <v>4300</v>
      </c>
      <c r="D397" s="36" t="s">
        <v>160</v>
      </c>
      <c r="E397" s="37">
        <f>'[1]11.01.2010'!N397</f>
        <v>7800</v>
      </c>
      <c r="F397" s="37">
        <f>'[1]11.01.2010'!I397</f>
        <v>7800</v>
      </c>
      <c r="G397" s="38"/>
      <c r="H397" s="39"/>
      <c r="I397" s="40">
        <f t="shared" si="15"/>
        <v>7800</v>
      </c>
      <c r="J397" s="37">
        <f>'[1]11.01.2010'!M397</f>
        <v>0</v>
      </c>
      <c r="K397" s="41"/>
      <c r="L397" s="37"/>
      <c r="M397" s="42">
        <f t="shared" si="16"/>
        <v>0</v>
      </c>
      <c r="N397" s="43">
        <f t="shared" si="17"/>
        <v>7800</v>
      </c>
    </row>
    <row r="398" spans="1:14" ht="12.75" customHeight="1">
      <c r="A398" s="118"/>
      <c r="B398" s="89"/>
      <c r="C398" s="44"/>
      <c r="D398" s="46"/>
      <c r="E398" s="47"/>
      <c r="F398" s="47"/>
      <c r="G398" s="48"/>
      <c r="H398" s="49"/>
      <c r="I398" s="50"/>
      <c r="J398" s="47"/>
      <c r="K398" s="51"/>
      <c r="L398" s="47"/>
      <c r="M398" s="52"/>
      <c r="N398" s="53"/>
    </row>
    <row r="399" spans="1:14" s="23" customFormat="1" ht="12.75" customHeight="1" thickBot="1">
      <c r="A399" s="79">
        <v>854</v>
      </c>
      <c r="B399" s="120"/>
      <c r="C399" s="115"/>
      <c r="D399" s="145" t="s">
        <v>175</v>
      </c>
      <c r="E399" s="17">
        <f>'[1]11.01.2010'!N399</f>
        <v>351071</v>
      </c>
      <c r="F399" s="18">
        <f>'[1]11.01.2010'!I399</f>
        <v>351071</v>
      </c>
      <c r="G399" s="19">
        <f>G400+G418+G433+G436</f>
        <v>0</v>
      </c>
      <c r="H399" s="20">
        <f>H400+H418+H433+H436</f>
        <v>0</v>
      </c>
      <c r="I399" s="21">
        <f aca="true" t="shared" si="18" ref="I399:I462">F399+G399-H399</f>
        <v>351071</v>
      </c>
      <c r="J399" s="17">
        <f>'[1]11.01.2010'!M399</f>
        <v>0</v>
      </c>
      <c r="K399" s="19">
        <f>K400+K418+K433+K436</f>
        <v>0</v>
      </c>
      <c r="L399" s="17">
        <f>L400+L418+L433+L436</f>
        <v>0</v>
      </c>
      <c r="M399" s="17">
        <f aca="true" t="shared" si="19" ref="M399:M462">J399+K399-L399</f>
        <v>0</v>
      </c>
      <c r="N399" s="22">
        <f aca="true" t="shared" si="20" ref="N399:N462">I399+M399</f>
        <v>351071</v>
      </c>
    </row>
    <row r="400" spans="1:14" ht="12.75" customHeight="1" thickBot="1" thickTop="1">
      <c r="A400" s="119"/>
      <c r="B400" s="121">
        <v>85401</v>
      </c>
      <c r="C400" s="83"/>
      <c r="D400" s="84" t="s">
        <v>176</v>
      </c>
      <c r="E400" s="28">
        <f>'[1]11.01.2010'!N400</f>
        <v>194961</v>
      </c>
      <c r="F400" s="28">
        <f>'[1]11.01.2010'!I400</f>
        <v>194961</v>
      </c>
      <c r="G400" s="85"/>
      <c r="H400" s="86"/>
      <c r="I400" s="31">
        <f t="shared" si="18"/>
        <v>194961</v>
      </c>
      <c r="J400" s="28">
        <f>'[1]11.01.2010'!M400</f>
        <v>0</v>
      </c>
      <c r="K400" s="32">
        <f>SUM(K401:K416)</f>
        <v>0</v>
      </c>
      <c r="L400" s="28">
        <f>SUM(L401:L416)</f>
        <v>0</v>
      </c>
      <c r="M400" s="33">
        <f t="shared" si="19"/>
        <v>0</v>
      </c>
      <c r="N400" s="88">
        <f t="shared" si="20"/>
        <v>194961</v>
      </c>
    </row>
    <row r="401" spans="1:14" ht="12.75" customHeight="1">
      <c r="A401" s="117"/>
      <c r="B401" s="122"/>
      <c r="C401" s="34">
        <v>3020</v>
      </c>
      <c r="D401" s="36" t="s">
        <v>130</v>
      </c>
      <c r="E401" s="37">
        <f>'[1]11.01.2010'!N401</f>
        <v>9146</v>
      </c>
      <c r="F401" s="37">
        <f>'[1]11.01.2010'!I401</f>
        <v>9146</v>
      </c>
      <c r="G401" s="38"/>
      <c r="H401" s="39"/>
      <c r="I401" s="40">
        <f t="shared" si="18"/>
        <v>9146</v>
      </c>
      <c r="J401" s="37">
        <f>'[1]11.01.2010'!M401</f>
        <v>0</v>
      </c>
      <c r="K401" s="41"/>
      <c r="L401" s="37"/>
      <c r="M401" s="42">
        <f t="shared" si="19"/>
        <v>0</v>
      </c>
      <c r="N401" s="43">
        <f t="shared" si="20"/>
        <v>9146</v>
      </c>
    </row>
    <row r="402" spans="1:14" ht="12.75" customHeight="1">
      <c r="A402" s="118"/>
      <c r="B402" s="104"/>
      <c r="C402" s="44">
        <v>4010</v>
      </c>
      <c r="D402" s="46" t="s">
        <v>161</v>
      </c>
      <c r="E402" s="47">
        <f>'[1]11.01.2010'!N402</f>
        <v>128534</v>
      </c>
      <c r="F402" s="47">
        <f>'[1]11.01.2010'!I402</f>
        <v>128534</v>
      </c>
      <c r="G402" s="48"/>
      <c r="H402" s="49"/>
      <c r="I402" s="50">
        <f t="shared" si="18"/>
        <v>128534</v>
      </c>
      <c r="J402" s="47">
        <f>'[1]11.01.2010'!M402</f>
        <v>0</v>
      </c>
      <c r="K402" s="51"/>
      <c r="L402" s="47"/>
      <c r="M402" s="52">
        <f t="shared" si="19"/>
        <v>0</v>
      </c>
      <c r="N402" s="53">
        <f t="shared" si="20"/>
        <v>128534</v>
      </c>
    </row>
    <row r="403" spans="1:14" ht="12.75" customHeight="1">
      <c r="A403" s="118"/>
      <c r="B403" s="104"/>
      <c r="C403" s="44">
        <v>4040</v>
      </c>
      <c r="D403" s="46" t="s">
        <v>127</v>
      </c>
      <c r="E403" s="47">
        <f>'[1]11.01.2010'!N403</f>
        <v>9576</v>
      </c>
      <c r="F403" s="47">
        <f>'[1]11.01.2010'!I403</f>
        <v>9576</v>
      </c>
      <c r="G403" s="48"/>
      <c r="H403" s="49"/>
      <c r="I403" s="50">
        <f t="shared" si="18"/>
        <v>9576</v>
      </c>
      <c r="J403" s="47">
        <f>'[1]11.01.2010'!M403</f>
        <v>0</v>
      </c>
      <c r="K403" s="51"/>
      <c r="L403" s="47"/>
      <c r="M403" s="52">
        <f t="shared" si="19"/>
        <v>0</v>
      </c>
      <c r="N403" s="53">
        <f t="shared" si="20"/>
        <v>9576</v>
      </c>
    </row>
    <row r="404" spans="1:14" ht="12.75" customHeight="1">
      <c r="A404" s="118"/>
      <c r="B404" s="89"/>
      <c r="C404" s="44">
        <v>4110</v>
      </c>
      <c r="D404" s="46" t="s">
        <v>59</v>
      </c>
      <c r="E404" s="47">
        <f>'[1]11.01.2010'!N404</f>
        <v>22520</v>
      </c>
      <c r="F404" s="47">
        <f>'[1]11.01.2010'!I404</f>
        <v>22520</v>
      </c>
      <c r="G404" s="48"/>
      <c r="H404" s="49"/>
      <c r="I404" s="50">
        <f t="shared" si="18"/>
        <v>22520</v>
      </c>
      <c r="J404" s="47">
        <f>'[1]11.01.2010'!M404</f>
        <v>0</v>
      </c>
      <c r="K404" s="51"/>
      <c r="L404" s="47"/>
      <c r="M404" s="52">
        <f t="shared" si="19"/>
        <v>0</v>
      </c>
      <c r="N404" s="53">
        <f t="shared" si="20"/>
        <v>22520</v>
      </c>
    </row>
    <row r="405" spans="1:14" ht="15">
      <c r="A405" s="118"/>
      <c r="B405" s="89"/>
      <c r="C405" s="44">
        <v>4120</v>
      </c>
      <c r="D405" s="46" t="s">
        <v>85</v>
      </c>
      <c r="E405" s="47">
        <f>'[1]11.01.2010'!N405</f>
        <v>3597</v>
      </c>
      <c r="F405" s="47">
        <f>'[1]11.01.2010'!I405</f>
        <v>3597</v>
      </c>
      <c r="G405" s="48"/>
      <c r="H405" s="49"/>
      <c r="I405" s="50">
        <f t="shared" si="18"/>
        <v>3597</v>
      </c>
      <c r="J405" s="47">
        <f>'[1]11.01.2010'!M405</f>
        <v>0</v>
      </c>
      <c r="K405" s="51"/>
      <c r="L405" s="47"/>
      <c r="M405" s="52">
        <f t="shared" si="19"/>
        <v>0</v>
      </c>
      <c r="N405" s="53">
        <f t="shared" si="20"/>
        <v>3597</v>
      </c>
    </row>
    <row r="406" spans="1:14" ht="12.75" customHeight="1">
      <c r="A406" s="118"/>
      <c r="B406" s="89"/>
      <c r="C406" s="44">
        <v>4210</v>
      </c>
      <c r="D406" s="46" t="s">
        <v>36</v>
      </c>
      <c r="E406" s="47">
        <f>'[1]11.01.2010'!N406</f>
        <v>1700</v>
      </c>
      <c r="F406" s="47">
        <f>'[1]11.01.2010'!I406</f>
        <v>1700</v>
      </c>
      <c r="G406" s="48"/>
      <c r="H406" s="49"/>
      <c r="I406" s="50">
        <f t="shared" si="18"/>
        <v>1700</v>
      </c>
      <c r="J406" s="47">
        <f>'[1]11.01.2010'!M406</f>
        <v>0</v>
      </c>
      <c r="K406" s="51"/>
      <c r="L406" s="47"/>
      <c r="M406" s="52">
        <f t="shared" si="19"/>
        <v>0</v>
      </c>
      <c r="N406" s="53">
        <f t="shared" si="20"/>
        <v>1700</v>
      </c>
    </row>
    <row r="407" spans="1:14" ht="12.75" customHeight="1">
      <c r="A407" s="118"/>
      <c r="B407" s="89"/>
      <c r="C407" s="44">
        <v>4240</v>
      </c>
      <c r="D407" s="46" t="s">
        <v>177</v>
      </c>
      <c r="E407" s="47">
        <f>'[1]11.01.2010'!N407</f>
        <v>1200</v>
      </c>
      <c r="F407" s="47">
        <f>'[1]11.01.2010'!I407</f>
        <v>1200</v>
      </c>
      <c r="G407" s="48"/>
      <c r="H407" s="49"/>
      <c r="I407" s="50">
        <f t="shared" si="18"/>
        <v>1200</v>
      </c>
      <c r="J407" s="47">
        <f>'[1]11.01.2010'!M407</f>
        <v>0</v>
      </c>
      <c r="K407" s="51"/>
      <c r="L407" s="47"/>
      <c r="M407" s="52">
        <f t="shared" si="19"/>
        <v>0</v>
      </c>
      <c r="N407" s="53">
        <f t="shared" si="20"/>
        <v>1200</v>
      </c>
    </row>
    <row r="408" spans="1:14" ht="12.75" customHeight="1">
      <c r="A408" s="118"/>
      <c r="B408" s="89"/>
      <c r="C408" s="44">
        <v>4260</v>
      </c>
      <c r="D408" s="46" t="s">
        <v>69</v>
      </c>
      <c r="E408" s="47">
        <f>'[1]11.01.2010'!N408</f>
        <v>6100</v>
      </c>
      <c r="F408" s="47">
        <f>'[1]11.01.2010'!I408</f>
        <v>6100</v>
      </c>
      <c r="G408" s="48"/>
      <c r="H408" s="49"/>
      <c r="I408" s="50">
        <f t="shared" si="18"/>
        <v>6100</v>
      </c>
      <c r="J408" s="47">
        <f>'[1]11.01.2010'!M408</f>
        <v>0</v>
      </c>
      <c r="K408" s="51"/>
      <c r="L408" s="47"/>
      <c r="M408" s="52">
        <f t="shared" si="19"/>
        <v>0</v>
      </c>
      <c r="N408" s="53">
        <f t="shared" si="20"/>
        <v>6100</v>
      </c>
    </row>
    <row r="409" spans="1:14" ht="12.75" customHeight="1">
      <c r="A409" s="118"/>
      <c r="B409" s="89"/>
      <c r="C409" s="44">
        <v>4270</v>
      </c>
      <c r="D409" s="46" t="s">
        <v>178</v>
      </c>
      <c r="E409" s="47">
        <f>'[1]11.01.2010'!N409</f>
        <v>500</v>
      </c>
      <c r="F409" s="47">
        <f>'[1]11.01.2010'!I409</f>
        <v>500</v>
      </c>
      <c r="G409" s="48"/>
      <c r="H409" s="49"/>
      <c r="I409" s="50">
        <f t="shared" si="18"/>
        <v>500</v>
      </c>
      <c r="J409" s="47">
        <f>'[1]11.01.2010'!M409</f>
        <v>0</v>
      </c>
      <c r="K409" s="51"/>
      <c r="L409" s="47"/>
      <c r="M409" s="52">
        <f t="shared" si="19"/>
        <v>0</v>
      </c>
      <c r="N409" s="53">
        <f t="shared" si="20"/>
        <v>500</v>
      </c>
    </row>
    <row r="410" spans="1:14" ht="12.75" customHeight="1">
      <c r="A410" s="118"/>
      <c r="B410" s="89"/>
      <c r="C410" s="44">
        <v>4280</v>
      </c>
      <c r="D410" s="46" t="s">
        <v>70</v>
      </c>
      <c r="E410" s="47">
        <f>'[1]11.01.2010'!N410</f>
        <v>200</v>
      </c>
      <c r="F410" s="47">
        <f>'[1]11.01.2010'!I410</f>
        <v>200</v>
      </c>
      <c r="G410" s="48"/>
      <c r="H410" s="49"/>
      <c r="I410" s="50">
        <f t="shared" si="18"/>
        <v>200</v>
      </c>
      <c r="J410" s="47">
        <f>'[1]11.01.2010'!M410</f>
        <v>0</v>
      </c>
      <c r="K410" s="51"/>
      <c r="L410" s="47"/>
      <c r="M410" s="52">
        <f t="shared" si="19"/>
        <v>0</v>
      </c>
      <c r="N410" s="53">
        <f t="shared" si="20"/>
        <v>200</v>
      </c>
    </row>
    <row r="411" spans="1:14" ht="12.75" customHeight="1">
      <c r="A411" s="118"/>
      <c r="B411" s="89"/>
      <c r="C411" s="44">
        <v>4300</v>
      </c>
      <c r="D411" s="46" t="s">
        <v>63</v>
      </c>
      <c r="E411" s="47">
        <f>'[1]11.01.2010'!N411</f>
        <v>3820</v>
      </c>
      <c r="F411" s="47">
        <f>'[1]11.01.2010'!I411</f>
        <v>3820</v>
      </c>
      <c r="G411" s="48"/>
      <c r="H411" s="49"/>
      <c r="I411" s="50">
        <f t="shared" si="18"/>
        <v>3820</v>
      </c>
      <c r="J411" s="47">
        <f>'[1]11.01.2010'!M411</f>
        <v>0</v>
      </c>
      <c r="K411" s="51"/>
      <c r="L411" s="47"/>
      <c r="M411" s="52">
        <f t="shared" si="19"/>
        <v>0</v>
      </c>
      <c r="N411" s="53">
        <f t="shared" si="20"/>
        <v>3820</v>
      </c>
    </row>
    <row r="412" spans="1:14" ht="11.25" customHeight="1">
      <c r="A412" s="118"/>
      <c r="B412" s="89"/>
      <c r="C412" s="44">
        <v>4370</v>
      </c>
      <c r="D412" s="46" t="s">
        <v>73</v>
      </c>
      <c r="E412" s="47">
        <f>'[1]11.01.2010'!N412</f>
        <v>350</v>
      </c>
      <c r="F412" s="47">
        <f>'[1]11.01.2010'!I412</f>
        <v>350</v>
      </c>
      <c r="G412" s="48"/>
      <c r="H412" s="49"/>
      <c r="I412" s="50">
        <f t="shared" si="18"/>
        <v>350</v>
      </c>
      <c r="J412" s="47">
        <f>'[1]11.01.2010'!M412</f>
        <v>0</v>
      </c>
      <c r="K412" s="51"/>
      <c r="L412" s="47"/>
      <c r="M412" s="52">
        <f t="shared" si="19"/>
        <v>0</v>
      </c>
      <c r="N412" s="53">
        <f t="shared" si="20"/>
        <v>350</v>
      </c>
    </row>
    <row r="413" spans="1:14" ht="12.75" customHeight="1">
      <c r="A413" s="118"/>
      <c r="B413" s="89"/>
      <c r="C413" s="44">
        <v>4430</v>
      </c>
      <c r="D413" s="46" t="s">
        <v>46</v>
      </c>
      <c r="E413" s="47">
        <f>'[1]11.01.2010'!N413</f>
        <v>520</v>
      </c>
      <c r="F413" s="47">
        <f>'[1]11.01.2010'!I413</f>
        <v>520</v>
      </c>
      <c r="G413" s="48"/>
      <c r="H413" s="49"/>
      <c r="I413" s="50">
        <f t="shared" si="18"/>
        <v>520</v>
      </c>
      <c r="J413" s="47">
        <f>'[1]11.01.2010'!M413</f>
        <v>0</v>
      </c>
      <c r="K413" s="51"/>
      <c r="L413" s="47"/>
      <c r="M413" s="52">
        <f t="shared" si="19"/>
        <v>0</v>
      </c>
      <c r="N413" s="53">
        <f t="shared" si="20"/>
        <v>520</v>
      </c>
    </row>
    <row r="414" spans="1:14" ht="12.75" customHeight="1">
      <c r="A414" s="118"/>
      <c r="B414" s="89"/>
      <c r="C414" s="44">
        <v>4440</v>
      </c>
      <c r="D414" s="46" t="s">
        <v>179</v>
      </c>
      <c r="E414" s="47">
        <f>'[1]11.01.2010'!N414</f>
        <v>6548</v>
      </c>
      <c r="F414" s="47">
        <f>'[1]11.01.2010'!I414</f>
        <v>6548</v>
      </c>
      <c r="G414" s="48"/>
      <c r="H414" s="49"/>
      <c r="I414" s="50">
        <f t="shared" si="18"/>
        <v>6548</v>
      </c>
      <c r="J414" s="47">
        <f>'[1]11.01.2010'!M414</f>
        <v>0</v>
      </c>
      <c r="K414" s="51"/>
      <c r="L414" s="47"/>
      <c r="M414" s="52">
        <f t="shared" si="19"/>
        <v>0</v>
      </c>
      <c r="N414" s="53">
        <f t="shared" si="20"/>
        <v>6548</v>
      </c>
    </row>
    <row r="415" spans="1:14" ht="12.75" customHeight="1">
      <c r="A415" s="118"/>
      <c r="B415" s="89"/>
      <c r="C415" s="44">
        <v>4740</v>
      </c>
      <c r="D415" s="46" t="s">
        <v>54</v>
      </c>
      <c r="E415" s="47">
        <f>'[1]11.01.2010'!N415</f>
        <v>200</v>
      </c>
      <c r="F415" s="47">
        <f>'[1]11.01.2010'!I415</f>
        <v>200</v>
      </c>
      <c r="G415" s="48"/>
      <c r="H415" s="49"/>
      <c r="I415" s="50">
        <f t="shared" si="18"/>
        <v>200</v>
      </c>
      <c r="J415" s="47">
        <f>'[1]11.01.2010'!M415</f>
        <v>0</v>
      </c>
      <c r="K415" s="51"/>
      <c r="L415" s="47"/>
      <c r="M415" s="52">
        <f t="shared" si="19"/>
        <v>0</v>
      </c>
      <c r="N415" s="53">
        <f t="shared" si="20"/>
        <v>200</v>
      </c>
    </row>
    <row r="416" spans="1:14" ht="12.75" customHeight="1">
      <c r="A416" s="118"/>
      <c r="B416" s="89"/>
      <c r="C416" s="44">
        <v>4750</v>
      </c>
      <c r="D416" s="46" t="s">
        <v>55</v>
      </c>
      <c r="E416" s="47">
        <f>'[1]11.01.2010'!N416</f>
        <v>450</v>
      </c>
      <c r="F416" s="47">
        <f>'[1]11.01.2010'!I416</f>
        <v>450</v>
      </c>
      <c r="G416" s="48"/>
      <c r="H416" s="49"/>
      <c r="I416" s="50">
        <f t="shared" si="18"/>
        <v>450</v>
      </c>
      <c r="J416" s="47">
        <f>'[1]11.01.2010'!M416</f>
        <v>0</v>
      </c>
      <c r="K416" s="51"/>
      <c r="L416" s="47"/>
      <c r="M416" s="52">
        <f t="shared" si="19"/>
        <v>0</v>
      </c>
      <c r="N416" s="53">
        <f t="shared" si="20"/>
        <v>450</v>
      </c>
    </row>
    <row r="417" spans="1:14" ht="12.75" customHeight="1">
      <c r="A417" s="175"/>
      <c r="B417" s="152"/>
      <c r="C417" s="66"/>
      <c r="D417" s="75"/>
      <c r="E417" s="47"/>
      <c r="F417" s="47"/>
      <c r="G417" s="76"/>
      <c r="H417" s="77"/>
      <c r="I417" s="50"/>
      <c r="J417" s="47"/>
      <c r="K417" s="51"/>
      <c r="L417" s="47"/>
      <c r="M417" s="52"/>
      <c r="N417" s="53"/>
    </row>
    <row r="418" spans="1:14" ht="12.75" customHeight="1" thickBot="1">
      <c r="A418" s="153"/>
      <c r="B418" s="133">
        <v>85417</v>
      </c>
      <c r="C418" s="54"/>
      <c r="D418" s="56" t="s">
        <v>180</v>
      </c>
      <c r="E418" s="57">
        <f>'[1]11.01.2010'!N418</f>
        <v>78183</v>
      </c>
      <c r="F418" s="57">
        <f>'[1]11.01.2010'!I418</f>
        <v>78183</v>
      </c>
      <c r="G418" s="58"/>
      <c r="H418" s="59"/>
      <c r="I418" s="60">
        <f t="shared" si="18"/>
        <v>78183</v>
      </c>
      <c r="J418" s="57">
        <f>'[1]11.01.2010'!M418</f>
        <v>0</v>
      </c>
      <c r="K418" s="61">
        <f>SUM(K419:K431)</f>
        <v>0</v>
      </c>
      <c r="L418" s="57">
        <f>SUM(L419:L431)</f>
        <v>0</v>
      </c>
      <c r="M418" s="62">
        <f t="shared" si="19"/>
        <v>0</v>
      </c>
      <c r="N418" s="63">
        <f t="shared" si="20"/>
        <v>78183</v>
      </c>
    </row>
    <row r="419" spans="1:14" ht="15">
      <c r="A419" s="117"/>
      <c r="B419" s="122"/>
      <c r="C419" s="34">
        <v>3020</v>
      </c>
      <c r="D419" s="36" t="s">
        <v>181</v>
      </c>
      <c r="E419" s="37">
        <f>'[1]11.01.2010'!N419</f>
        <v>75</v>
      </c>
      <c r="F419" s="37">
        <f>'[1]11.01.2010'!I419</f>
        <v>75</v>
      </c>
      <c r="G419" s="38"/>
      <c r="H419" s="39"/>
      <c r="I419" s="40">
        <f t="shared" si="18"/>
        <v>75</v>
      </c>
      <c r="J419" s="37">
        <f>'[1]11.01.2010'!M419</f>
        <v>0</v>
      </c>
      <c r="K419" s="41"/>
      <c r="L419" s="37"/>
      <c r="M419" s="42">
        <f t="shared" si="19"/>
        <v>0</v>
      </c>
      <c r="N419" s="43">
        <f t="shared" si="20"/>
        <v>75</v>
      </c>
    </row>
    <row r="420" spans="1:14" ht="12.75" customHeight="1">
      <c r="A420" s="118"/>
      <c r="B420" s="104"/>
      <c r="C420" s="44">
        <v>4010</v>
      </c>
      <c r="D420" s="46" t="s">
        <v>161</v>
      </c>
      <c r="E420" s="47">
        <f>'[1]11.01.2010'!N420</f>
        <v>28437</v>
      </c>
      <c r="F420" s="47">
        <f>'[1]11.01.2010'!I420</f>
        <v>28437</v>
      </c>
      <c r="G420" s="48"/>
      <c r="H420" s="49"/>
      <c r="I420" s="50">
        <f t="shared" si="18"/>
        <v>28437</v>
      </c>
      <c r="J420" s="47">
        <f>'[1]11.01.2010'!M420</f>
        <v>0</v>
      </c>
      <c r="K420" s="51"/>
      <c r="L420" s="47"/>
      <c r="M420" s="52">
        <f t="shared" si="19"/>
        <v>0</v>
      </c>
      <c r="N420" s="53">
        <f t="shared" si="20"/>
        <v>28437</v>
      </c>
    </row>
    <row r="421" spans="1:14" ht="12.75" customHeight="1">
      <c r="A421" s="118"/>
      <c r="B421" s="104"/>
      <c r="C421" s="44">
        <v>4040</v>
      </c>
      <c r="D421" s="46" t="s">
        <v>127</v>
      </c>
      <c r="E421" s="47">
        <f>'[1]11.01.2010'!N421</f>
        <v>2161</v>
      </c>
      <c r="F421" s="47">
        <f>'[1]11.01.2010'!I421</f>
        <v>2161</v>
      </c>
      <c r="G421" s="48"/>
      <c r="H421" s="49"/>
      <c r="I421" s="50">
        <f t="shared" si="18"/>
        <v>2161</v>
      </c>
      <c r="J421" s="47">
        <f>'[1]11.01.2010'!M421</f>
        <v>0</v>
      </c>
      <c r="K421" s="51"/>
      <c r="L421" s="47"/>
      <c r="M421" s="52">
        <f t="shared" si="19"/>
        <v>0</v>
      </c>
      <c r="N421" s="53">
        <f t="shared" si="20"/>
        <v>2161</v>
      </c>
    </row>
    <row r="422" spans="1:14" ht="15">
      <c r="A422" s="118"/>
      <c r="B422" s="89"/>
      <c r="C422" s="44">
        <v>4110</v>
      </c>
      <c r="D422" s="46" t="s">
        <v>59</v>
      </c>
      <c r="E422" s="47">
        <f>'[1]11.01.2010'!N422</f>
        <v>4694</v>
      </c>
      <c r="F422" s="47">
        <f>'[1]11.01.2010'!I422</f>
        <v>4694</v>
      </c>
      <c r="G422" s="48"/>
      <c r="H422" s="49"/>
      <c r="I422" s="50">
        <f t="shared" si="18"/>
        <v>4694</v>
      </c>
      <c r="J422" s="47">
        <f>'[1]11.01.2010'!M422</f>
        <v>0</v>
      </c>
      <c r="K422" s="51"/>
      <c r="L422" s="47"/>
      <c r="M422" s="52">
        <f t="shared" si="19"/>
        <v>0</v>
      </c>
      <c r="N422" s="53">
        <f t="shared" si="20"/>
        <v>4694</v>
      </c>
    </row>
    <row r="423" spans="1:14" ht="12.75" customHeight="1">
      <c r="A423" s="118"/>
      <c r="B423" s="89"/>
      <c r="C423" s="44">
        <v>4120</v>
      </c>
      <c r="D423" s="46" t="s">
        <v>85</v>
      </c>
      <c r="E423" s="47">
        <f>'[1]11.01.2010'!N423</f>
        <v>750</v>
      </c>
      <c r="F423" s="47">
        <f>'[1]11.01.2010'!I423</f>
        <v>750</v>
      </c>
      <c r="G423" s="48"/>
      <c r="H423" s="49"/>
      <c r="I423" s="50">
        <f t="shared" si="18"/>
        <v>750</v>
      </c>
      <c r="J423" s="47">
        <f>'[1]11.01.2010'!M423</f>
        <v>0</v>
      </c>
      <c r="K423" s="51"/>
      <c r="L423" s="47"/>
      <c r="M423" s="52">
        <f t="shared" si="19"/>
        <v>0</v>
      </c>
      <c r="N423" s="53">
        <f t="shared" si="20"/>
        <v>750</v>
      </c>
    </row>
    <row r="424" spans="1:14" ht="12.75" customHeight="1">
      <c r="A424" s="118"/>
      <c r="B424" s="89"/>
      <c r="C424" s="44">
        <v>4210</v>
      </c>
      <c r="D424" s="46" t="s">
        <v>36</v>
      </c>
      <c r="E424" s="47">
        <f>'[1]11.01.2010'!N424</f>
        <v>7000</v>
      </c>
      <c r="F424" s="47">
        <f>'[1]11.01.2010'!I424</f>
        <v>7000</v>
      </c>
      <c r="G424" s="48"/>
      <c r="H424" s="49"/>
      <c r="I424" s="50">
        <f t="shared" si="18"/>
        <v>7000</v>
      </c>
      <c r="J424" s="47">
        <f>'[1]11.01.2010'!M424</f>
        <v>0</v>
      </c>
      <c r="K424" s="51"/>
      <c r="L424" s="47"/>
      <c r="M424" s="52">
        <f t="shared" si="19"/>
        <v>0</v>
      </c>
      <c r="N424" s="53">
        <f t="shared" si="20"/>
        <v>7000</v>
      </c>
    </row>
    <row r="425" spans="1:14" ht="12.75" customHeight="1">
      <c r="A425" s="118"/>
      <c r="B425" s="89"/>
      <c r="C425" s="44">
        <v>4260</v>
      </c>
      <c r="D425" s="46" t="s">
        <v>69</v>
      </c>
      <c r="E425" s="47">
        <f>'[1]11.01.2010'!N425</f>
        <v>6000</v>
      </c>
      <c r="F425" s="47">
        <f>'[1]11.01.2010'!I425</f>
        <v>6000</v>
      </c>
      <c r="G425" s="48"/>
      <c r="H425" s="49"/>
      <c r="I425" s="50">
        <f t="shared" si="18"/>
        <v>6000</v>
      </c>
      <c r="J425" s="47">
        <f>'[1]11.01.2010'!M425</f>
        <v>0</v>
      </c>
      <c r="K425" s="51"/>
      <c r="L425" s="47"/>
      <c r="M425" s="52">
        <f t="shared" si="19"/>
        <v>0</v>
      </c>
      <c r="N425" s="53">
        <f t="shared" si="20"/>
        <v>6000</v>
      </c>
    </row>
    <row r="426" spans="1:14" ht="12.75" customHeight="1">
      <c r="A426" s="118"/>
      <c r="B426" s="89"/>
      <c r="C426" s="44">
        <v>4270</v>
      </c>
      <c r="D426" s="46" t="s">
        <v>178</v>
      </c>
      <c r="E426" s="47">
        <f>'[1]11.01.2010'!N426</f>
        <v>13669</v>
      </c>
      <c r="F426" s="47">
        <f>'[1]11.01.2010'!I426</f>
        <v>13669</v>
      </c>
      <c r="G426" s="48"/>
      <c r="H426" s="49"/>
      <c r="I426" s="50">
        <f t="shared" si="18"/>
        <v>13669</v>
      </c>
      <c r="J426" s="47">
        <f>'[1]11.01.2010'!M426</f>
        <v>0</v>
      </c>
      <c r="K426" s="51"/>
      <c r="L426" s="47"/>
      <c r="M426" s="52">
        <f t="shared" si="19"/>
        <v>0</v>
      </c>
      <c r="N426" s="53">
        <f t="shared" si="20"/>
        <v>13669</v>
      </c>
    </row>
    <row r="427" spans="1:14" ht="11.25" customHeight="1">
      <c r="A427" s="118"/>
      <c r="B427" s="89"/>
      <c r="C427" s="44">
        <v>4280</v>
      </c>
      <c r="D427" s="46" t="s">
        <v>70</v>
      </c>
      <c r="E427" s="47">
        <f>'[1]11.01.2010'!N427</f>
        <v>200</v>
      </c>
      <c r="F427" s="47">
        <f>'[1]11.01.2010'!I427</f>
        <v>200</v>
      </c>
      <c r="G427" s="48"/>
      <c r="H427" s="49"/>
      <c r="I427" s="50">
        <f t="shared" si="18"/>
        <v>200</v>
      </c>
      <c r="J427" s="47">
        <f>'[1]11.01.2010'!M427</f>
        <v>0</v>
      </c>
      <c r="K427" s="51"/>
      <c r="L427" s="47"/>
      <c r="M427" s="52">
        <f t="shared" si="19"/>
        <v>0</v>
      </c>
      <c r="N427" s="53">
        <f t="shared" si="20"/>
        <v>200</v>
      </c>
    </row>
    <row r="428" spans="1:14" ht="12.75" customHeight="1">
      <c r="A428" s="118"/>
      <c r="B428" s="89"/>
      <c r="C428" s="44">
        <v>4300</v>
      </c>
      <c r="D428" s="46" t="s">
        <v>63</v>
      </c>
      <c r="E428" s="47">
        <f>'[1]11.01.2010'!N428</f>
        <v>8954</v>
      </c>
      <c r="F428" s="47">
        <f>'[1]11.01.2010'!I428</f>
        <v>8954</v>
      </c>
      <c r="G428" s="48"/>
      <c r="H428" s="49"/>
      <c r="I428" s="50">
        <f t="shared" si="18"/>
        <v>8954</v>
      </c>
      <c r="J428" s="47">
        <f>'[1]11.01.2010'!M428</f>
        <v>0</v>
      </c>
      <c r="K428" s="51"/>
      <c r="L428" s="47"/>
      <c r="M428" s="52">
        <f t="shared" si="19"/>
        <v>0</v>
      </c>
      <c r="N428" s="53">
        <f t="shared" si="20"/>
        <v>8954</v>
      </c>
    </row>
    <row r="429" spans="1:14" ht="12.75" customHeight="1">
      <c r="A429" s="118"/>
      <c r="B429" s="89"/>
      <c r="C429" s="44">
        <v>4360</v>
      </c>
      <c r="D429" s="46" t="s">
        <v>72</v>
      </c>
      <c r="E429" s="47">
        <f>'[1]11.01.2010'!N429</f>
        <v>1200</v>
      </c>
      <c r="F429" s="47">
        <f>'[1]11.01.2010'!I429</f>
        <v>1200</v>
      </c>
      <c r="G429" s="48"/>
      <c r="H429" s="49"/>
      <c r="I429" s="50">
        <f t="shared" si="18"/>
        <v>1200</v>
      </c>
      <c r="J429" s="47">
        <f>'[1]11.01.2010'!M429</f>
        <v>0</v>
      </c>
      <c r="K429" s="51"/>
      <c r="L429" s="47"/>
      <c r="M429" s="52">
        <f t="shared" si="19"/>
        <v>0</v>
      </c>
      <c r="N429" s="53">
        <f t="shared" si="20"/>
        <v>1200</v>
      </c>
    </row>
    <row r="430" spans="1:14" ht="13.5" customHeight="1">
      <c r="A430" s="118"/>
      <c r="B430" s="89"/>
      <c r="C430" s="44">
        <v>4400</v>
      </c>
      <c r="D430" s="46" t="s">
        <v>142</v>
      </c>
      <c r="E430" s="47">
        <f>'[1]11.01.2010'!N430</f>
        <v>3996</v>
      </c>
      <c r="F430" s="47">
        <f>'[1]11.01.2010'!I430</f>
        <v>3996</v>
      </c>
      <c r="G430" s="48"/>
      <c r="H430" s="49"/>
      <c r="I430" s="50">
        <f t="shared" si="18"/>
        <v>3996</v>
      </c>
      <c r="J430" s="47">
        <f>'[1]11.01.2010'!M430</f>
        <v>0</v>
      </c>
      <c r="K430" s="51"/>
      <c r="L430" s="47"/>
      <c r="M430" s="52">
        <f t="shared" si="19"/>
        <v>0</v>
      </c>
      <c r="N430" s="53">
        <f t="shared" si="20"/>
        <v>3996</v>
      </c>
    </row>
    <row r="431" spans="1:14" ht="12.75" customHeight="1">
      <c r="A431" s="118"/>
      <c r="B431" s="89"/>
      <c r="C431" s="44">
        <v>4440</v>
      </c>
      <c r="D431" s="46" t="s">
        <v>121</v>
      </c>
      <c r="E431" s="47">
        <f>'[1]11.01.2010'!N431</f>
        <v>1047</v>
      </c>
      <c r="F431" s="47">
        <f>'[1]11.01.2010'!I431</f>
        <v>1047</v>
      </c>
      <c r="G431" s="48"/>
      <c r="H431" s="49"/>
      <c r="I431" s="50">
        <f t="shared" si="18"/>
        <v>1047</v>
      </c>
      <c r="J431" s="47">
        <f>'[1]11.01.2010'!M431</f>
        <v>0</v>
      </c>
      <c r="K431" s="51"/>
      <c r="L431" s="47"/>
      <c r="M431" s="52">
        <f t="shared" si="19"/>
        <v>0</v>
      </c>
      <c r="N431" s="53">
        <f t="shared" si="20"/>
        <v>1047</v>
      </c>
    </row>
    <row r="432" spans="1:14" ht="12.75" customHeight="1">
      <c r="A432" s="118"/>
      <c r="B432" s="152"/>
      <c r="C432" s="66"/>
      <c r="D432" s="75"/>
      <c r="E432" s="47"/>
      <c r="F432" s="47"/>
      <c r="G432" s="76"/>
      <c r="H432" s="77"/>
      <c r="I432" s="50"/>
      <c r="J432" s="47"/>
      <c r="K432" s="51"/>
      <c r="L432" s="47"/>
      <c r="M432" s="52"/>
      <c r="N432" s="53"/>
    </row>
    <row r="433" spans="1:14" ht="12.75" customHeight="1" thickBot="1">
      <c r="A433" s="153"/>
      <c r="B433" s="133">
        <v>85446</v>
      </c>
      <c r="C433" s="54"/>
      <c r="D433" s="56" t="s">
        <v>182</v>
      </c>
      <c r="E433" s="57">
        <f>'[1]11.01.2010'!N433</f>
        <v>1187</v>
      </c>
      <c r="F433" s="57">
        <f>'[1]11.01.2010'!I433</f>
        <v>1187</v>
      </c>
      <c r="G433" s="58"/>
      <c r="H433" s="59"/>
      <c r="I433" s="60">
        <f t="shared" si="18"/>
        <v>1187</v>
      </c>
      <c r="J433" s="57">
        <f>'[1]11.01.2010'!M433</f>
        <v>0</v>
      </c>
      <c r="K433" s="61">
        <f>SUM(K434:K434)</f>
        <v>0</v>
      </c>
      <c r="L433" s="57">
        <f>SUM(L434:L434)</f>
        <v>0</v>
      </c>
      <c r="M433" s="62">
        <f t="shared" si="19"/>
        <v>0</v>
      </c>
      <c r="N433" s="63">
        <f t="shared" si="20"/>
        <v>1187</v>
      </c>
    </row>
    <row r="434" spans="1:14" ht="12.75" customHeight="1">
      <c r="A434" s="118"/>
      <c r="B434" s="89"/>
      <c r="C434" s="44">
        <v>4700</v>
      </c>
      <c r="D434" s="46" t="s">
        <v>76</v>
      </c>
      <c r="E434" s="37">
        <f>'[1]11.01.2010'!N434</f>
        <v>1187</v>
      </c>
      <c r="F434" s="37">
        <f>'[1]11.01.2010'!I434</f>
        <v>1187</v>
      </c>
      <c r="G434" s="48"/>
      <c r="H434" s="49"/>
      <c r="I434" s="40">
        <f t="shared" si="18"/>
        <v>1187</v>
      </c>
      <c r="J434" s="37">
        <f>'[1]11.01.2010'!M434</f>
        <v>0</v>
      </c>
      <c r="K434" s="41"/>
      <c r="L434" s="37"/>
      <c r="M434" s="42">
        <f t="shared" si="19"/>
        <v>0</v>
      </c>
      <c r="N434" s="43">
        <f t="shared" si="20"/>
        <v>1187</v>
      </c>
    </row>
    <row r="435" spans="1:14" ht="12.75" customHeight="1">
      <c r="A435" s="118"/>
      <c r="B435" s="89"/>
      <c r="C435" s="44"/>
      <c r="D435" s="46"/>
      <c r="E435" s="47"/>
      <c r="F435" s="47"/>
      <c r="G435" s="48"/>
      <c r="H435" s="49"/>
      <c r="I435" s="50"/>
      <c r="J435" s="47"/>
      <c r="K435" s="51"/>
      <c r="L435" s="47"/>
      <c r="M435" s="52"/>
      <c r="N435" s="53"/>
    </row>
    <row r="436" spans="1:14" ht="16.5" customHeight="1" thickBot="1">
      <c r="A436" s="153"/>
      <c r="B436" s="133">
        <v>85495</v>
      </c>
      <c r="C436" s="54"/>
      <c r="D436" s="56" t="s">
        <v>49</v>
      </c>
      <c r="E436" s="57">
        <f>'[1]11.01.2010'!N436</f>
        <v>76740</v>
      </c>
      <c r="F436" s="57">
        <f>'[1]11.01.2010'!I436</f>
        <v>76740</v>
      </c>
      <c r="G436" s="58">
        <f>SUM(G437:G448)</f>
        <v>0</v>
      </c>
      <c r="H436" s="59">
        <f>SUM(H437:H448)</f>
        <v>0</v>
      </c>
      <c r="I436" s="60">
        <f t="shared" si="18"/>
        <v>76740</v>
      </c>
      <c r="J436" s="57">
        <f>'[1]11.01.2010'!M436</f>
        <v>0</v>
      </c>
      <c r="K436" s="61">
        <f>SUM(K438:K448)</f>
        <v>0</v>
      </c>
      <c r="L436" s="57">
        <f>SUM(L438:L448)</f>
        <v>0</v>
      </c>
      <c r="M436" s="62">
        <f t="shared" si="19"/>
        <v>0</v>
      </c>
      <c r="N436" s="63">
        <f t="shared" si="20"/>
        <v>76740</v>
      </c>
    </row>
    <row r="437" spans="1:14" ht="26.25">
      <c r="A437" s="154"/>
      <c r="B437" s="134"/>
      <c r="C437" s="135">
        <v>2820</v>
      </c>
      <c r="D437" s="183" t="s">
        <v>183</v>
      </c>
      <c r="E437" s="37">
        <f>'[1]11.01.2010'!N437</f>
        <v>35520</v>
      </c>
      <c r="F437" s="37">
        <f>'[1]11.01.2010'!I437</f>
        <v>35520</v>
      </c>
      <c r="G437" s="72"/>
      <c r="H437" s="73"/>
      <c r="I437" s="50">
        <f t="shared" si="18"/>
        <v>35520</v>
      </c>
      <c r="J437" s="37">
        <f>'[1]11.01.2010'!M437</f>
        <v>0</v>
      </c>
      <c r="K437" s="108"/>
      <c r="L437" s="109"/>
      <c r="M437" s="52">
        <f t="shared" si="19"/>
        <v>0</v>
      </c>
      <c r="N437" s="53">
        <f t="shared" si="20"/>
        <v>35520</v>
      </c>
    </row>
    <row r="438" spans="1:14" ht="15">
      <c r="A438" s="118"/>
      <c r="B438" s="184"/>
      <c r="C438" s="69"/>
      <c r="D438" s="46" t="s">
        <v>184</v>
      </c>
      <c r="E438" s="47"/>
      <c r="F438" s="47"/>
      <c r="G438" s="70"/>
      <c r="H438" s="71"/>
      <c r="I438" s="50"/>
      <c r="J438" s="47"/>
      <c r="K438" s="51"/>
      <c r="L438" s="47"/>
      <c r="M438" s="52"/>
      <c r="N438" s="53"/>
    </row>
    <row r="439" spans="1:14" ht="15" customHeight="1">
      <c r="A439" s="118"/>
      <c r="B439" s="174"/>
      <c r="C439" s="44">
        <v>2830</v>
      </c>
      <c r="D439" s="46" t="s">
        <v>185</v>
      </c>
      <c r="E439" s="47">
        <f>'[1]11.01.2010'!N439</f>
        <v>0</v>
      </c>
      <c r="F439" s="47">
        <f>'[1]11.01.2010'!I439</f>
        <v>0</v>
      </c>
      <c r="G439" s="48"/>
      <c r="H439" s="49"/>
      <c r="I439" s="50">
        <f t="shared" si="18"/>
        <v>0</v>
      </c>
      <c r="J439" s="47">
        <f>'[1]11.01.2010'!M439</f>
        <v>0</v>
      </c>
      <c r="K439" s="51"/>
      <c r="L439" s="47"/>
      <c r="M439" s="52">
        <f t="shared" si="19"/>
        <v>0</v>
      </c>
      <c r="N439" s="53">
        <f t="shared" si="20"/>
        <v>0</v>
      </c>
    </row>
    <row r="440" spans="1:14" ht="15" customHeight="1">
      <c r="A440" s="118"/>
      <c r="B440" s="89"/>
      <c r="C440" s="44">
        <v>4040</v>
      </c>
      <c r="D440" s="46" t="s">
        <v>67</v>
      </c>
      <c r="E440" s="47">
        <f>'[1]11.01.2010'!N440</f>
        <v>1100</v>
      </c>
      <c r="F440" s="47">
        <f>'[1]11.01.2010'!I440</f>
        <v>1100</v>
      </c>
      <c r="G440" s="48"/>
      <c r="H440" s="49"/>
      <c r="I440" s="50">
        <f t="shared" si="18"/>
        <v>1100</v>
      </c>
      <c r="J440" s="47">
        <f>'[1]11.01.2010'!M440</f>
        <v>0</v>
      </c>
      <c r="K440" s="51"/>
      <c r="L440" s="47"/>
      <c r="M440" s="52">
        <f t="shared" si="19"/>
        <v>0</v>
      </c>
      <c r="N440" s="53">
        <f t="shared" si="20"/>
        <v>1100</v>
      </c>
    </row>
    <row r="441" spans="1:14" ht="13.5" customHeight="1">
      <c r="A441" s="118"/>
      <c r="B441" s="89"/>
      <c r="C441" s="44">
        <v>4110</v>
      </c>
      <c r="D441" s="46" t="s">
        <v>59</v>
      </c>
      <c r="E441" s="47">
        <f>'[1]11.01.2010'!N441</f>
        <v>200</v>
      </c>
      <c r="F441" s="47">
        <f>'[1]11.01.2010'!I441</f>
        <v>200</v>
      </c>
      <c r="G441" s="48"/>
      <c r="H441" s="49"/>
      <c r="I441" s="50">
        <f t="shared" si="18"/>
        <v>200</v>
      </c>
      <c r="J441" s="47">
        <f>'[1]11.01.2010'!M441</f>
        <v>0</v>
      </c>
      <c r="K441" s="51"/>
      <c r="L441" s="47"/>
      <c r="M441" s="52">
        <f t="shared" si="19"/>
        <v>0</v>
      </c>
      <c r="N441" s="53">
        <f t="shared" si="20"/>
        <v>200</v>
      </c>
    </row>
    <row r="442" spans="1:14" ht="16.5" customHeight="1">
      <c r="A442" s="118"/>
      <c r="B442" s="89"/>
      <c r="C442" s="44">
        <v>4120</v>
      </c>
      <c r="D442" s="46" t="s">
        <v>85</v>
      </c>
      <c r="E442" s="47">
        <f>'[1]11.01.2010'!N442</f>
        <v>40</v>
      </c>
      <c r="F442" s="47">
        <f>'[1]11.01.2010'!I442</f>
        <v>40</v>
      </c>
      <c r="G442" s="48"/>
      <c r="H442" s="49"/>
      <c r="I442" s="50">
        <f t="shared" si="18"/>
        <v>40</v>
      </c>
      <c r="J442" s="47">
        <f>'[1]11.01.2010'!M442</f>
        <v>0</v>
      </c>
      <c r="K442" s="51"/>
      <c r="L442" s="47"/>
      <c r="M442" s="52">
        <f t="shared" si="19"/>
        <v>0</v>
      </c>
      <c r="N442" s="53">
        <f t="shared" si="20"/>
        <v>40</v>
      </c>
    </row>
    <row r="443" spans="1:14" ht="14.25" customHeight="1">
      <c r="A443" s="118"/>
      <c r="B443" s="89"/>
      <c r="C443" s="44">
        <v>4170</v>
      </c>
      <c r="D443" s="46" t="s">
        <v>43</v>
      </c>
      <c r="E443" s="47">
        <f>'[1]11.01.2010'!N443</f>
        <v>8400</v>
      </c>
      <c r="F443" s="47">
        <f>'[1]11.01.2010'!I443</f>
        <v>8400</v>
      </c>
      <c r="G443" s="48"/>
      <c r="H443" s="49"/>
      <c r="I443" s="50">
        <f t="shared" si="18"/>
        <v>8400</v>
      </c>
      <c r="J443" s="47">
        <f>'[1]11.01.2010'!M443</f>
        <v>0</v>
      </c>
      <c r="K443" s="51"/>
      <c r="L443" s="47"/>
      <c r="M443" s="52">
        <f t="shared" si="19"/>
        <v>0</v>
      </c>
      <c r="N443" s="53">
        <f t="shared" si="20"/>
        <v>8400</v>
      </c>
    </row>
    <row r="444" spans="1:14" ht="12.75" customHeight="1">
      <c r="A444" s="118"/>
      <c r="B444" s="89"/>
      <c r="C444" s="44">
        <v>4210</v>
      </c>
      <c r="D444" s="46" t="s">
        <v>36</v>
      </c>
      <c r="E444" s="47">
        <f>'[1]11.01.2010'!N444</f>
        <v>9000</v>
      </c>
      <c r="F444" s="47">
        <f>'[1]11.01.2010'!I444</f>
        <v>9000</v>
      </c>
      <c r="G444" s="48"/>
      <c r="H444" s="49"/>
      <c r="I444" s="50">
        <f t="shared" si="18"/>
        <v>9000</v>
      </c>
      <c r="J444" s="47">
        <f>'[1]11.01.2010'!M444</f>
        <v>0</v>
      </c>
      <c r="K444" s="51"/>
      <c r="L444" s="47"/>
      <c r="M444" s="52">
        <f t="shared" si="19"/>
        <v>0</v>
      </c>
      <c r="N444" s="53">
        <f t="shared" si="20"/>
        <v>9000</v>
      </c>
    </row>
    <row r="445" spans="1:14" ht="15">
      <c r="A445" s="118"/>
      <c r="B445" s="89"/>
      <c r="C445" s="44">
        <v>4260</v>
      </c>
      <c r="D445" s="46" t="s">
        <v>69</v>
      </c>
      <c r="E445" s="47">
        <f>'[1]11.01.2010'!N445</f>
        <v>4600</v>
      </c>
      <c r="F445" s="47">
        <f>'[1]11.01.2010'!I445</f>
        <v>4600</v>
      </c>
      <c r="G445" s="48"/>
      <c r="H445" s="49"/>
      <c r="I445" s="50">
        <f t="shared" si="18"/>
        <v>4600</v>
      </c>
      <c r="J445" s="47">
        <f>'[1]11.01.2010'!M445</f>
        <v>0</v>
      </c>
      <c r="K445" s="51"/>
      <c r="L445" s="47"/>
      <c r="M445" s="52">
        <f t="shared" si="19"/>
        <v>0</v>
      </c>
      <c r="N445" s="53">
        <f t="shared" si="20"/>
        <v>4600</v>
      </c>
    </row>
    <row r="446" spans="1:14" ht="15">
      <c r="A446" s="118"/>
      <c r="B446" s="89"/>
      <c r="C446" s="44">
        <v>4270</v>
      </c>
      <c r="D446" s="46" t="s">
        <v>178</v>
      </c>
      <c r="E446" s="47">
        <f>'[1]11.01.2010'!N446</f>
        <v>5000</v>
      </c>
      <c r="F446" s="47">
        <f>'[1]11.01.2010'!I446</f>
        <v>5000</v>
      </c>
      <c r="G446" s="48"/>
      <c r="H446" s="49"/>
      <c r="I446" s="50">
        <f t="shared" si="18"/>
        <v>5000</v>
      </c>
      <c r="J446" s="47">
        <f>'[1]11.01.2010'!M446</f>
        <v>0</v>
      </c>
      <c r="K446" s="51"/>
      <c r="L446" s="47"/>
      <c r="M446" s="52">
        <f t="shared" si="19"/>
        <v>0</v>
      </c>
      <c r="N446" s="53">
        <f t="shared" si="20"/>
        <v>5000</v>
      </c>
    </row>
    <row r="447" spans="1:14" ht="15">
      <c r="A447" s="118"/>
      <c r="B447" s="104"/>
      <c r="C447" s="44">
        <v>4300</v>
      </c>
      <c r="D447" s="46" t="s">
        <v>63</v>
      </c>
      <c r="E447" s="47">
        <f>'[1]11.01.2010'!N447</f>
        <v>11680</v>
      </c>
      <c r="F447" s="47">
        <f>'[1]11.01.2010'!I447</f>
        <v>11680</v>
      </c>
      <c r="G447" s="48"/>
      <c r="H447" s="49"/>
      <c r="I447" s="50">
        <f t="shared" si="18"/>
        <v>11680</v>
      </c>
      <c r="J447" s="47">
        <f>'[1]11.01.2010'!M447</f>
        <v>0</v>
      </c>
      <c r="K447" s="51"/>
      <c r="L447" s="47"/>
      <c r="M447" s="52">
        <f t="shared" si="19"/>
        <v>0</v>
      </c>
      <c r="N447" s="53">
        <f t="shared" si="20"/>
        <v>11680</v>
      </c>
    </row>
    <row r="448" spans="1:14" ht="14.25" customHeight="1">
      <c r="A448" s="118"/>
      <c r="B448" s="104"/>
      <c r="C448" s="44">
        <v>4430</v>
      </c>
      <c r="D448" s="46" t="s">
        <v>46</v>
      </c>
      <c r="E448" s="47">
        <f>'[1]11.01.2010'!N448</f>
        <v>1200</v>
      </c>
      <c r="F448" s="47">
        <f>'[1]11.01.2010'!I448</f>
        <v>1200</v>
      </c>
      <c r="G448" s="48"/>
      <c r="H448" s="49"/>
      <c r="I448" s="50">
        <f t="shared" si="18"/>
        <v>1200</v>
      </c>
      <c r="J448" s="47">
        <f>'[1]11.01.2010'!M448</f>
        <v>0</v>
      </c>
      <c r="K448" s="51"/>
      <c r="L448" s="47"/>
      <c r="M448" s="52">
        <f t="shared" si="19"/>
        <v>0</v>
      </c>
      <c r="N448" s="53">
        <f t="shared" si="20"/>
        <v>1200</v>
      </c>
    </row>
    <row r="449" spans="1:14" ht="14.25" customHeight="1">
      <c r="A449" s="118"/>
      <c r="B449" s="89"/>
      <c r="C449" s="44"/>
      <c r="D449" s="46"/>
      <c r="E449" s="47"/>
      <c r="F449" s="47"/>
      <c r="G449" s="48"/>
      <c r="H449" s="49"/>
      <c r="I449" s="50"/>
      <c r="J449" s="47"/>
      <c r="K449" s="51"/>
      <c r="L449" s="47"/>
      <c r="M449" s="52"/>
      <c r="N449" s="53"/>
    </row>
    <row r="450" spans="1:14" s="23" customFormat="1" ht="12.75" customHeight="1" thickBot="1">
      <c r="A450" s="79">
        <v>900</v>
      </c>
      <c r="B450" s="120"/>
      <c r="C450" s="115"/>
      <c r="D450" s="145" t="s">
        <v>186</v>
      </c>
      <c r="E450" s="17">
        <f>'[1]11.01.2010'!N450</f>
        <v>748686</v>
      </c>
      <c r="F450" s="18">
        <f>'[1]11.01.2010'!I450</f>
        <v>365186</v>
      </c>
      <c r="G450" s="19">
        <f>G451+G455+G458+G461+G464+G470+G474</f>
        <v>0</v>
      </c>
      <c r="H450" s="20">
        <f>H451+H455+H458+H461+H464+H470+H474</f>
        <v>0</v>
      </c>
      <c r="I450" s="21">
        <f t="shared" si="18"/>
        <v>365186</v>
      </c>
      <c r="J450" s="17">
        <f>'[1]11.01.2010'!M450</f>
        <v>383500</v>
      </c>
      <c r="K450" s="19">
        <f>K455+K458+K464+K470+K474+K451+K461</f>
        <v>20500</v>
      </c>
      <c r="L450" s="17">
        <f>L455+L458+L464+L470+L474+L451+L461</f>
        <v>0</v>
      </c>
      <c r="M450" s="17">
        <f t="shared" si="19"/>
        <v>404000</v>
      </c>
      <c r="N450" s="22">
        <f t="shared" si="20"/>
        <v>769186</v>
      </c>
    </row>
    <row r="451" spans="1:14" ht="12.75" customHeight="1" thickBot="1" thickTop="1">
      <c r="A451" s="185"/>
      <c r="B451" s="186">
        <v>90002</v>
      </c>
      <c r="C451" s="187"/>
      <c r="D451" s="188" t="s">
        <v>187</v>
      </c>
      <c r="E451" s="28">
        <f>'[1]11.01.2010'!N451</f>
        <v>12566</v>
      </c>
      <c r="F451" s="28">
        <f>'[1]11.01.2010'!I451</f>
        <v>12566</v>
      </c>
      <c r="G451" s="32"/>
      <c r="H451" s="189"/>
      <c r="I451" s="31">
        <f t="shared" si="18"/>
        <v>12566</v>
      </c>
      <c r="J451" s="28">
        <f>'[1]11.01.2010'!M451</f>
        <v>0</v>
      </c>
      <c r="K451" s="32">
        <f>SUM(K452:K453)</f>
        <v>0</v>
      </c>
      <c r="L451" s="28">
        <f>SUM(L452:L453)</f>
        <v>0</v>
      </c>
      <c r="M451" s="33">
        <f t="shared" si="19"/>
        <v>0</v>
      </c>
      <c r="N451" s="88">
        <f t="shared" si="20"/>
        <v>12566</v>
      </c>
    </row>
    <row r="452" spans="1:14" ht="12.75" customHeight="1">
      <c r="A452" s="190"/>
      <c r="B452" s="191"/>
      <c r="C452" s="171"/>
      <c r="D452" s="36" t="s">
        <v>124</v>
      </c>
      <c r="E452" s="37"/>
      <c r="F452" s="37"/>
      <c r="G452" s="41"/>
      <c r="H452" s="192"/>
      <c r="I452" s="40"/>
      <c r="J452" s="37"/>
      <c r="K452" s="41"/>
      <c r="L452" s="37"/>
      <c r="M452" s="42"/>
      <c r="N452" s="43"/>
    </row>
    <row r="453" spans="1:14" ht="12.75" customHeight="1">
      <c r="A453" s="193"/>
      <c r="B453" s="194"/>
      <c r="C453" s="44">
        <v>2310</v>
      </c>
      <c r="D453" s="46" t="s">
        <v>125</v>
      </c>
      <c r="E453" s="47">
        <f>'[1]11.01.2010'!N453</f>
        <v>12566</v>
      </c>
      <c r="F453" s="47">
        <f>'[1]11.01.2010'!I453</f>
        <v>12566</v>
      </c>
      <c r="G453" s="51"/>
      <c r="H453" s="195"/>
      <c r="I453" s="50">
        <f t="shared" si="18"/>
        <v>12566</v>
      </c>
      <c r="J453" s="47">
        <f>'[1]11.01.2010'!M453</f>
        <v>0</v>
      </c>
      <c r="K453" s="51"/>
      <c r="L453" s="47"/>
      <c r="M453" s="52">
        <f t="shared" si="19"/>
        <v>0</v>
      </c>
      <c r="N453" s="53">
        <f t="shared" si="20"/>
        <v>12566</v>
      </c>
    </row>
    <row r="454" spans="1:14" ht="12" customHeight="1">
      <c r="A454" s="193"/>
      <c r="B454" s="194"/>
      <c r="C454" s="44"/>
      <c r="D454" s="46"/>
      <c r="E454" s="47"/>
      <c r="F454" s="47"/>
      <c r="G454" s="196"/>
      <c r="H454" s="197"/>
      <c r="I454" s="50"/>
      <c r="J454" s="47"/>
      <c r="K454" s="51"/>
      <c r="L454" s="47"/>
      <c r="M454" s="52"/>
      <c r="N454" s="53"/>
    </row>
    <row r="455" spans="1:14" ht="12.75" customHeight="1" thickBot="1">
      <c r="A455" s="119"/>
      <c r="B455" s="146">
        <v>90003</v>
      </c>
      <c r="C455" s="26"/>
      <c r="D455" s="27" t="s">
        <v>188</v>
      </c>
      <c r="E455" s="57">
        <f>'[1]11.01.2010'!N455</f>
        <v>30000</v>
      </c>
      <c r="F455" s="57">
        <f>'[1]11.01.2010'!I455</f>
        <v>30000</v>
      </c>
      <c r="G455" s="29"/>
      <c r="H455" s="30"/>
      <c r="I455" s="60">
        <f t="shared" si="18"/>
        <v>30000</v>
      </c>
      <c r="J455" s="57">
        <f>'[1]11.01.2010'!M455</f>
        <v>0</v>
      </c>
      <c r="K455" s="61">
        <f>SUM(K456)</f>
        <v>0</v>
      </c>
      <c r="L455" s="57">
        <f>SUM(L456)</f>
        <v>0</v>
      </c>
      <c r="M455" s="62">
        <f t="shared" si="19"/>
        <v>0</v>
      </c>
      <c r="N455" s="63">
        <f t="shared" si="20"/>
        <v>30000</v>
      </c>
    </row>
    <row r="456" spans="1:14" ht="12.75" customHeight="1">
      <c r="A456" s="117"/>
      <c r="B456" s="122"/>
      <c r="C456" s="34">
        <v>4300</v>
      </c>
      <c r="D456" s="36" t="s">
        <v>63</v>
      </c>
      <c r="E456" s="37">
        <f>'[1]11.01.2010'!N456</f>
        <v>30000</v>
      </c>
      <c r="F456" s="37">
        <f>'[1]11.01.2010'!I456</f>
        <v>30000</v>
      </c>
      <c r="G456" s="38"/>
      <c r="H456" s="39"/>
      <c r="I456" s="40">
        <f t="shared" si="18"/>
        <v>30000</v>
      </c>
      <c r="J456" s="37">
        <f>'[1]11.01.2010'!M456</f>
        <v>0</v>
      </c>
      <c r="K456" s="41"/>
      <c r="L456" s="37"/>
      <c r="M456" s="42">
        <f t="shared" si="19"/>
        <v>0</v>
      </c>
      <c r="N456" s="43">
        <f t="shared" si="20"/>
        <v>30000</v>
      </c>
    </row>
    <row r="457" spans="1:14" ht="12.75" customHeight="1">
      <c r="A457" s="118"/>
      <c r="B457" s="45"/>
      <c r="C457" s="44"/>
      <c r="D457" s="46"/>
      <c r="E457" s="47"/>
      <c r="F457" s="47"/>
      <c r="G457" s="48"/>
      <c r="H457" s="49"/>
      <c r="I457" s="50"/>
      <c r="J457" s="47"/>
      <c r="K457" s="51"/>
      <c r="L457" s="47"/>
      <c r="M457" s="52"/>
      <c r="N457" s="53"/>
    </row>
    <row r="458" spans="1:14" ht="14.25" customHeight="1" thickBot="1">
      <c r="A458" s="153"/>
      <c r="B458" s="55">
        <v>90004</v>
      </c>
      <c r="C458" s="54"/>
      <c r="D458" s="56" t="s">
        <v>189</v>
      </c>
      <c r="E458" s="57">
        <f>'[1]11.01.2010'!N458</f>
        <v>30000</v>
      </c>
      <c r="F458" s="57">
        <f>'[1]11.01.2010'!I458</f>
        <v>30000</v>
      </c>
      <c r="G458" s="58"/>
      <c r="H458" s="59"/>
      <c r="I458" s="60">
        <f t="shared" si="18"/>
        <v>30000</v>
      </c>
      <c r="J458" s="57">
        <f>'[1]11.01.2010'!M458</f>
        <v>0</v>
      </c>
      <c r="K458" s="61">
        <f>SUM(K459)</f>
        <v>0</v>
      </c>
      <c r="L458" s="57">
        <f>SUM(L459)</f>
        <v>0</v>
      </c>
      <c r="M458" s="62">
        <f t="shared" si="19"/>
        <v>0</v>
      </c>
      <c r="N458" s="63">
        <f t="shared" si="20"/>
        <v>30000</v>
      </c>
    </row>
    <row r="459" spans="1:14" ht="15">
      <c r="A459" s="117"/>
      <c r="B459" s="45"/>
      <c r="C459" s="44">
        <v>4300</v>
      </c>
      <c r="D459" s="46" t="s">
        <v>63</v>
      </c>
      <c r="E459" s="37">
        <f>'[1]11.01.2010'!N459</f>
        <v>30000</v>
      </c>
      <c r="F459" s="37">
        <f>'[1]11.01.2010'!I459</f>
        <v>30000</v>
      </c>
      <c r="G459" s="48"/>
      <c r="H459" s="49"/>
      <c r="I459" s="40">
        <f t="shared" si="18"/>
        <v>30000</v>
      </c>
      <c r="J459" s="37">
        <f>'[1]11.01.2010'!M459</f>
        <v>0</v>
      </c>
      <c r="K459" s="41"/>
      <c r="L459" s="37"/>
      <c r="M459" s="42">
        <f t="shared" si="19"/>
        <v>0</v>
      </c>
      <c r="N459" s="43">
        <f t="shared" si="20"/>
        <v>30000</v>
      </c>
    </row>
    <row r="460" spans="1:14" ht="12.75" customHeight="1">
      <c r="A460" s="118"/>
      <c r="B460" s="45"/>
      <c r="C460" s="44"/>
      <c r="D460" s="46"/>
      <c r="E460" s="47"/>
      <c r="F460" s="47"/>
      <c r="G460" s="48"/>
      <c r="H460" s="49"/>
      <c r="I460" s="50"/>
      <c r="J460" s="47"/>
      <c r="K460" s="51"/>
      <c r="L460" s="47"/>
      <c r="M460" s="52"/>
      <c r="N460" s="53"/>
    </row>
    <row r="461" spans="1:14" ht="12.75" customHeight="1" thickBot="1">
      <c r="A461" s="153"/>
      <c r="B461" s="55">
        <v>90013</v>
      </c>
      <c r="C461" s="54"/>
      <c r="D461" s="56" t="s">
        <v>190</v>
      </c>
      <c r="E461" s="57">
        <f>'[1]11.01.2010'!N461</f>
        <v>5880</v>
      </c>
      <c r="F461" s="57">
        <f>'[1]11.01.2010'!I461</f>
        <v>5880</v>
      </c>
      <c r="G461" s="58">
        <f>SUM(G462)</f>
        <v>0</v>
      </c>
      <c r="H461" s="59">
        <f>SUM(H462)</f>
        <v>0</v>
      </c>
      <c r="I461" s="60">
        <f t="shared" si="18"/>
        <v>5880</v>
      </c>
      <c r="J461" s="57">
        <f>'[1]11.01.2010'!M461</f>
        <v>0</v>
      </c>
      <c r="K461" s="61">
        <f>SUM(K462)</f>
        <v>0</v>
      </c>
      <c r="L461" s="57">
        <f>SUM(L462)</f>
        <v>0</v>
      </c>
      <c r="M461" s="62">
        <f t="shared" si="19"/>
        <v>0</v>
      </c>
      <c r="N461" s="63">
        <f t="shared" si="20"/>
        <v>5880</v>
      </c>
    </row>
    <row r="462" spans="1:14" ht="12.75" customHeight="1">
      <c r="A462" s="117"/>
      <c r="B462" s="45"/>
      <c r="C462" s="44">
        <v>4300</v>
      </c>
      <c r="D462" s="46" t="s">
        <v>63</v>
      </c>
      <c r="E462" s="37">
        <f>'[1]11.01.2010'!N462</f>
        <v>5880</v>
      </c>
      <c r="F462" s="37">
        <f>'[1]11.01.2010'!I462</f>
        <v>5880</v>
      </c>
      <c r="G462" s="48"/>
      <c r="H462" s="49"/>
      <c r="I462" s="40">
        <f t="shared" si="18"/>
        <v>5880</v>
      </c>
      <c r="J462" s="37">
        <f>'[1]11.01.2010'!M462</f>
        <v>0</v>
      </c>
      <c r="K462" s="41"/>
      <c r="L462" s="37"/>
      <c r="M462" s="42">
        <f t="shared" si="19"/>
        <v>0</v>
      </c>
      <c r="N462" s="43">
        <f t="shared" si="20"/>
        <v>5880</v>
      </c>
    </row>
    <row r="463" spans="1:14" ht="12.75" customHeight="1">
      <c r="A463" s="175"/>
      <c r="B463" s="74"/>
      <c r="C463" s="66"/>
      <c r="D463" s="75"/>
      <c r="E463" s="47"/>
      <c r="F463" s="47"/>
      <c r="G463" s="76"/>
      <c r="H463" s="77"/>
      <c r="I463" s="50"/>
      <c r="J463" s="47"/>
      <c r="K463" s="51"/>
      <c r="L463" s="47"/>
      <c r="M463" s="52"/>
      <c r="N463" s="53"/>
    </row>
    <row r="464" spans="1:14" ht="13.5" customHeight="1" thickBot="1">
      <c r="A464" s="153"/>
      <c r="B464" s="55">
        <v>90015</v>
      </c>
      <c r="C464" s="54"/>
      <c r="D464" s="56" t="s">
        <v>191</v>
      </c>
      <c r="E464" s="57">
        <f>'[1]11.01.2010'!N464</f>
        <v>260620</v>
      </c>
      <c r="F464" s="57">
        <f>'[1]11.01.2010'!I464</f>
        <v>225620</v>
      </c>
      <c r="G464" s="58">
        <f>SUM(G465:G468)</f>
        <v>0</v>
      </c>
      <c r="H464" s="59">
        <f>SUM(H465:H468)</f>
        <v>0</v>
      </c>
      <c r="I464" s="60">
        <f aca="true" t="shared" si="21" ref="I464:I513">F464+G464-H464</f>
        <v>225620</v>
      </c>
      <c r="J464" s="57">
        <f>'[1]11.01.2010'!M464</f>
        <v>35000</v>
      </c>
      <c r="K464" s="61">
        <f>SUM(K465:K468)</f>
        <v>0</v>
      </c>
      <c r="L464" s="57">
        <f>SUM(L465:L468)</f>
        <v>0</v>
      </c>
      <c r="M464" s="62">
        <f aca="true" t="shared" si="22" ref="M464:M513">J464+K464-L464</f>
        <v>35000</v>
      </c>
      <c r="N464" s="63">
        <f aca="true" t="shared" si="23" ref="N464:N513">I464+M464</f>
        <v>260620</v>
      </c>
    </row>
    <row r="465" spans="1:14" ht="12.75" customHeight="1">
      <c r="A465" s="117"/>
      <c r="B465" s="35" t="s">
        <v>192</v>
      </c>
      <c r="C465" s="34">
        <v>4260</v>
      </c>
      <c r="D465" s="36" t="s">
        <v>69</v>
      </c>
      <c r="E465" s="37">
        <f>'[1]11.01.2010'!N465</f>
        <v>165000</v>
      </c>
      <c r="F465" s="37">
        <f>'[1]11.01.2010'!I465</f>
        <v>165000</v>
      </c>
      <c r="G465" s="38"/>
      <c r="H465" s="39"/>
      <c r="I465" s="40">
        <f t="shared" si="21"/>
        <v>165000</v>
      </c>
      <c r="J465" s="37">
        <f>'[1]11.01.2010'!M465</f>
        <v>0</v>
      </c>
      <c r="K465" s="41"/>
      <c r="L465" s="37"/>
      <c r="M465" s="42">
        <f t="shared" si="22"/>
        <v>0</v>
      </c>
      <c r="N465" s="43">
        <f t="shared" si="23"/>
        <v>165000</v>
      </c>
    </row>
    <row r="466" spans="1:14" ht="12.75" customHeight="1">
      <c r="A466" s="117"/>
      <c r="B466" s="35"/>
      <c r="C466" s="44">
        <v>4270</v>
      </c>
      <c r="D466" s="46" t="s">
        <v>178</v>
      </c>
      <c r="E466" s="47">
        <f>'[1]11.01.2010'!N466</f>
        <v>0</v>
      </c>
      <c r="F466" s="47">
        <f>'[1]11.01.2010'!I466</f>
        <v>0</v>
      </c>
      <c r="G466" s="38"/>
      <c r="H466" s="39"/>
      <c r="I466" s="50">
        <f t="shared" si="21"/>
        <v>0</v>
      </c>
      <c r="J466" s="47">
        <f>'[1]11.01.2010'!M466</f>
        <v>0</v>
      </c>
      <c r="K466" s="51"/>
      <c r="L466" s="47"/>
      <c r="M466" s="52">
        <f t="shared" si="22"/>
        <v>0</v>
      </c>
      <c r="N466" s="53">
        <f t="shared" si="23"/>
        <v>0</v>
      </c>
    </row>
    <row r="467" spans="1:14" ht="12" customHeight="1">
      <c r="A467" s="118"/>
      <c r="B467" s="45"/>
      <c r="C467" s="44">
        <v>4300</v>
      </c>
      <c r="D467" s="46" t="s">
        <v>37</v>
      </c>
      <c r="E467" s="47">
        <f>'[1]11.01.2010'!N467</f>
        <v>60620</v>
      </c>
      <c r="F467" s="47">
        <f>'[1]11.01.2010'!I467</f>
        <v>60620</v>
      </c>
      <c r="G467" s="48"/>
      <c r="H467" s="49"/>
      <c r="I467" s="50">
        <f t="shared" si="21"/>
        <v>60620</v>
      </c>
      <c r="J467" s="47">
        <f>'[1]11.01.2010'!M467</f>
        <v>0</v>
      </c>
      <c r="K467" s="51"/>
      <c r="L467" s="47"/>
      <c r="M467" s="52">
        <f t="shared" si="22"/>
        <v>0</v>
      </c>
      <c r="N467" s="53">
        <f t="shared" si="23"/>
        <v>60620</v>
      </c>
    </row>
    <row r="468" spans="1:14" ht="14.25" customHeight="1">
      <c r="A468" s="118"/>
      <c r="B468" s="45"/>
      <c r="C468" s="44">
        <v>6050</v>
      </c>
      <c r="D468" s="46" t="s">
        <v>193</v>
      </c>
      <c r="E468" s="47">
        <f>'[1]11.01.2010'!N468</f>
        <v>35000</v>
      </c>
      <c r="F468" s="47">
        <f>'[1]11.01.2010'!I468</f>
        <v>0</v>
      </c>
      <c r="G468" s="48"/>
      <c r="H468" s="49"/>
      <c r="I468" s="50">
        <f t="shared" si="21"/>
        <v>0</v>
      </c>
      <c r="J468" s="47">
        <f>'[1]11.01.2010'!M468</f>
        <v>35000</v>
      </c>
      <c r="K468" s="51"/>
      <c r="L468" s="47"/>
      <c r="M468" s="52">
        <f t="shared" si="22"/>
        <v>35000</v>
      </c>
      <c r="N468" s="53">
        <f t="shared" si="23"/>
        <v>35000</v>
      </c>
    </row>
    <row r="469" spans="1:14" ht="12.75" customHeight="1">
      <c r="A469" s="118"/>
      <c r="B469" s="45"/>
      <c r="C469" s="44"/>
      <c r="D469" s="46"/>
      <c r="E469" s="47"/>
      <c r="F469" s="47"/>
      <c r="G469" s="48"/>
      <c r="H469" s="49"/>
      <c r="I469" s="50"/>
      <c r="J469" s="47"/>
      <c r="K469" s="51"/>
      <c r="L469" s="47"/>
      <c r="M469" s="52"/>
      <c r="N469" s="53"/>
    </row>
    <row r="470" spans="1:14" ht="12.75" customHeight="1" thickBot="1">
      <c r="A470" s="153"/>
      <c r="B470" s="55">
        <v>90017</v>
      </c>
      <c r="C470" s="54"/>
      <c r="D470" s="56" t="s">
        <v>194</v>
      </c>
      <c r="E470" s="57">
        <f>'[1]11.01.2010'!N470</f>
        <v>348500</v>
      </c>
      <c r="F470" s="57">
        <f>'[1]11.01.2010'!I470</f>
        <v>0</v>
      </c>
      <c r="G470" s="58"/>
      <c r="H470" s="59"/>
      <c r="I470" s="60">
        <f t="shared" si="21"/>
        <v>0</v>
      </c>
      <c r="J470" s="57">
        <f>'[1]11.01.2010'!M470</f>
        <v>348500</v>
      </c>
      <c r="K470" s="61">
        <f>SUM(K471:K472)</f>
        <v>20500</v>
      </c>
      <c r="L470" s="57">
        <f>SUM(L471:L472)</f>
        <v>0</v>
      </c>
      <c r="M470" s="62">
        <f t="shared" si="22"/>
        <v>369000</v>
      </c>
      <c r="N470" s="63">
        <f t="shared" si="23"/>
        <v>369000</v>
      </c>
    </row>
    <row r="471" spans="1:14" ht="12.75" customHeight="1">
      <c r="A471" s="117"/>
      <c r="B471" s="35"/>
      <c r="C471" s="34"/>
      <c r="D471" s="36" t="s">
        <v>195</v>
      </c>
      <c r="E471" s="37"/>
      <c r="F471" s="37"/>
      <c r="G471" s="38"/>
      <c r="H471" s="39"/>
      <c r="I471" s="40"/>
      <c r="J471" s="37"/>
      <c r="K471" s="41"/>
      <c r="L471" s="37"/>
      <c r="M471" s="42"/>
      <c r="N471" s="43"/>
    </row>
    <row r="472" spans="1:14" ht="12.75" customHeight="1">
      <c r="A472" s="118"/>
      <c r="B472" s="45"/>
      <c r="C472" s="44">
        <v>6210</v>
      </c>
      <c r="D472" s="46" t="s">
        <v>196</v>
      </c>
      <c r="E472" s="47">
        <f>'[1]11.01.2010'!N472</f>
        <v>348500</v>
      </c>
      <c r="F472" s="47">
        <f>'[1]11.01.2010'!I472</f>
        <v>0</v>
      </c>
      <c r="G472" s="48"/>
      <c r="H472" s="49"/>
      <c r="I472" s="50">
        <f t="shared" si="21"/>
        <v>0</v>
      </c>
      <c r="J472" s="47">
        <f>'[1]11.01.2010'!M472</f>
        <v>348500</v>
      </c>
      <c r="K472" s="51">
        <v>20500</v>
      </c>
      <c r="L472" s="47"/>
      <c r="M472" s="52">
        <f t="shared" si="22"/>
        <v>369000</v>
      </c>
      <c r="N472" s="53">
        <f t="shared" si="23"/>
        <v>369000</v>
      </c>
    </row>
    <row r="473" spans="1:14" ht="12.75" customHeight="1">
      <c r="A473" s="118"/>
      <c r="B473" s="45"/>
      <c r="C473" s="44"/>
      <c r="D473" s="46"/>
      <c r="E473" s="47"/>
      <c r="F473" s="47"/>
      <c r="G473" s="48"/>
      <c r="H473" s="49"/>
      <c r="I473" s="50"/>
      <c r="J473" s="47"/>
      <c r="K473" s="51"/>
      <c r="L473" s="47"/>
      <c r="M473" s="52"/>
      <c r="N473" s="53"/>
    </row>
    <row r="474" spans="1:14" ht="12.75" customHeight="1" thickBot="1">
      <c r="A474" s="153"/>
      <c r="B474" s="55">
        <v>90095</v>
      </c>
      <c r="C474" s="54"/>
      <c r="D474" s="56" t="s">
        <v>49</v>
      </c>
      <c r="E474" s="57">
        <f>'[1]11.01.2010'!N474</f>
        <v>61120</v>
      </c>
      <c r="F474" s="57">
        <f>'[1]11.01.2010'!I474</f>
        <v>61120</v>
      </c>
      <c r="G474" s="58"/>
      <c r="H474" s="59"/>
      <c r="I474" s="60">
        <f t="shared" si="21"/>
        <v>61120</v>
      </c>
      <c r="J474" s="57">
        <f>'[1]11.01.2010'!M474</f>
        <v>0</v>
      </c>
      <c r="K474" s="61">
        <f>SUM(K475:K480)</f>
        <v>0</v>
      </c>
      <c r="L474" s="57">
        <f>SUM(L475:L480)</f>
        <v>0</v>
      </c>
      <c r="M474" s="62">
        <f t="shared" si="22"/>
        <v>0</v>
      </c>
      <c r="N474" s="63">
        <f t="shared" si="23"/>
        <v>61120</v>
      </c>
    </row>
    <row r="475" spans="1:14" ht="11.25" customHeight="1">
      <c r="A475" s="117"/>
      <c r="B475" s="89"/>
      <c r="C475" s="44">
        <v>4110</v>
      </c>
      <c r="D475" s="46" t="s">
        <v>59</v>
      </c>
      <c r="E475" s="37">
        <f>'[1]11.01.2010'!N475</f>
        <v>940</v>
      </c>
      <c r="F475" s="37">
        <f>'[1]11.01.2010'!I475</f>
        <v>940</v>
      </c>
      <c r="G475" s="48"/>
      <c r="H475" s="49"/>
      <c r="I475" s="40">
        <f t="shared" si="21"/>
        <v>940</v>
      </c>
      <c r="J475" s="37">
        <f>'[1]11.01.2010'!M475</f>
        <v>0</v>
      </c>
      <c r="K475" s="41"/>
      <c r="L475" s="37"/>
      <c r="M475" s="42">
        <f t="shared" si="22"/>
        <v>0</v>
      </c>
      <c r="N475" s="43">
        <f t="shared" si="23"/>
        <v>940</v>
      </c>
    </row>
    <row r="476" spans="1:14" ht="12.75" customHeight="1">
      <c r="A476" s="118"/>
      <c r="B476" s="89"/>
      <c r="C476" s="44">
        <v>4170</v>
      </c>
      <c r="D476" s="46" t="s">
        <v>197</v>
      </c>
      <c r="E476" s="47">
        <f>'[1]11.01.2010'!N476</f>
        <v>6180</v>
      </c>
      <c r="F476" s="47">
        <f>'[1]11.01.2010'!I476</f>
        <v>6180</v>
      </c>
      <c r="G476" s="48"/>
      <c r="H476" s="49"/>
      <c r="I476" s="50">
        <f t="shared" si="21"/>
        <v>6180</v>
      </c>
      <c r="J476" s="47">
        <f>'[1]11.01.2010'!M476</f>
        <v>0</v>
      </c>
      <c r="K476" s="51"/>
      <c r="L476" s="47"/>
      <c r="M476" s="52">
        <f t="shared" si="22"/>
        <v>0</v>
      </c>
      <c r="N476" s="53">
        <f t="shared" si="23"/>
        <v>6180</v>
      </c>
    </row>
    <row r="477" spans="1:14" ht="12.75" customHeight="1">
      <c r="A477" s="118"/>
      <c r="B477" s="45"/>
      <c r="C477" s="44">
        <v>4210</v>
      </c>
      <c r="D477" s="46" t="s">
        <v>36</v>
      </c>
      <c r="E477" s="47">
        <f>'[1]11.01.2010'!N477</f>
        <v>4200</v>
      </c>
      <c r="F477" s="47">
        <f>'[1]11.01.2010'!I477</f>
        <v>4200</v>
      </c>
      <c r="G477" s="48"/>
      <c r="H477" s="49"/>
      <c r="I477" s="50">
        <f t="shared" si="21"/>
        <v>4200</v>
      </c>
      <c r="J477" s="47">
        <f>'[1]11.01.2010'!M477</f>
        <v>0</v>
      </c>
      <c r="K477" s="51"/>
      <c r="L477" s="47"/>
      <c r="M477" s="52">
        <f t="shared" si="22"/>
        <v>0</v>
      </c>
      <c r="N477" s="53">
        <f t="shared" si="23"/>
        <v>4200</v>
      </c>
    </row>
    <row r="478" spans="1:14" ht="12.75" customHeight="1">
      <c r="A478" s="118"/>
      <c r="B478" s="45"/>
      <c r="C478" s="44">
        <v>4260</v>
      </c>
      <c r="D478" s="46" t="s">
        <v>69</v>
      </c>
      <c r="E478" s="47">
        <f>'[1]11.01.2010'!N478</f>
        <v>45000</v>
      </c>
      <c r="F478" s="47">
        <f>'[1]11.01.2010'!I478</f>
        <v>45000</v>
      </c>
      <c r="G478" s="48"/>
      <c r="H478" s="49"/>
      <c r="I478" s="50">
        <f t="shared" si="21"/>
        <v>45000</v>
      </c>
      <c r="J478" s="47">
        <f>'[1]11.01.2010'!M478</f>
        <v>0</v>
      </c>
      <c r="K478" s="51"/>
      <c r="L478" s="47"/>
      <c r="M478" s="52">
        <f t="shared" si="22"/>
        <v>0</v>
      </c>
      <c r="N478" s="53">
        <f t="shared" si="23"/>
        <v>45000</v>
      </c>
    </row>
    <row r="479" spans="1:14" ht="12.75" customHeight="1">
      <c r="A479" s="118"/>
      <c r="B479" s="74"/>
      <c r="C479" s="44">
        <v>4270</v>
      </c>
      <c r="D479" s="46" t="s">
        <v>178</v>
      </c>
      <c r="E479" s="47">
        <f>'[1]11.01.2010'!N479</f>
        <v>3500</v>
      </c>
      <c r="F479" s="47">
        <f>'[1]11.01.2010'!I479</f>
        <v>3500</v>
      </c>
      <c r="G479" s="76"/>
      <c r="H479" s="77"/>
      <c r="I479" s="50">
        <f t="shared" si="21"/>
        <v>3500</v>
      </c>
      <c r="J479" s="47">
        <f>'[1]11.01.2010'!M479</f>
        <v>0</v>
      </c>
      <c r="K479" s="51"/>
      <c r="L479" s="47"/>
      <c r="M479" s="52">
        <f t="shared" si="22"/>
        <v>0</v>
      </c>
      <c r="N479" s="53">
        <f t="shared" si="23"/>
        <v>3500</v>
      </c>
    </row>
    <row r="480" spans="1:14" ht="12.75" customHeight="1">
      <c r="A480" s="118"/>
      <c r="B480" s="74"/>
      <c r="C480" s="44">
        <v>4300</v>
      </c>
      <c r="D480" s="46" t="s">
        <v>63</v>
      </c>
      <c r="E480" s="47">
        <f>'[1]11.01.2010'!N480</f>
        <v>1300</v>
      </c>
      <c r="F480" s="47">
        <f>'[1]11.01.2010'!I480</f>
        <v>1300</v>
      </c>
      <c r="G480" s="76"/>
      <c r="H480" s="77"/>
      <c r="I480" s="50">
        <f t="shared" si="21"/>
        <v>1300</v>
      </c>
      <c r="J480" s="47">
        <f>'[1]11.01.2010'!M480</f>
        <v>0</v>
      </c>
      <c r="K480" s="51"/>
      <c r="L480" s="47"/>
      <c r="M480" s="52">
        <f t="shared" si="22"/>
        <v>0</v>
      </c>
      <c r="N480" s="53">
        <f t="shared" si="23"/>
        <v>1300</v>
      </c>
    </row>
    <row r="481" spans="1:14" ht="12.75" customHeight="1">
      <c r="A481" s="118"/>
      <c r="B481" s="74"/>
      <c r="C481" s="66"/>
      <c r="D481" s="75"/>
      <c r="E481" s="47"/>
      <c r="F481" s="47"/>
      <c r="G481" s="76"/>
      <c r="H481" s="77"/>
      <c r="I481" s="50"/>
      <c r="J481" s="47"/>
      <c r="K481" s="51"/>
      <c r="L481" s="47"/>
      <c r="M481" s="52">
        <f t="shared" si="22"/>
        <v>0</v>
      </c>
      <c r="N481" s="53">
        <f t="shared" si="23"/>
        <v>0</v>
      </c>
    </row>
    <row r="482" spans="1:14" s="23" customFormat="1" ht="12.75" customHeight="1" thickBot="1">
      <c r="A482" s="79">
        <v>921</v>
      </c>
      <c r="B482" s="198"/>
      <c r="C482" s="144"/>
      <c r="D482" s="145" t="s">
        <v>198</v>
      </c>
      <c r="E482" s="17">
        <f>'[1]11.01.2010'!N482</f>
        <v>914024.19</v>
      </c>
      <c r="F482" s="18">
        <f>'[1]11.01.2010'!I482</f>
        <v>452666</v>
      </c>
      <c r="G482" s="19"/>
      <c r="H482" s="20"/>
      <c r="I482" s="21">
        <f t="shared" si="21"/>
        <v>452666</v>
      </c>
      <c r="J482" s="17">
        <f>'[1]11.01.2010'!M482</f>
        <v>461358.19</v>
      </c>
      <c r="K482" s="19">
        <f>K483+K498</f>
        <v>0</v>
      </c>
      <c r="L482" s="17">
        <f>L483+L498</f>
        <v>0</v>
      </c>
      <c r="M482" s="17">
        <f t="shared" si="22"/>
        <v>461358.19</v>
      </c>
      <c r="N482" s="22">
        <f t="shared" si="23"/>
        <v>914024.19</v>
      </c>
    </row>
    <row r="483" spans="1:14" ht="12.75" customHeight="1" thickBot="1" thickTop="1">
      <c r="A483" s="116"/>
      <c r="B483" s="55">
        <v>92109</v>
      </c>
      <c r="C483" s="54"/>
      <c r="D483" s="56" t="s">
        <v>199</v>
      </c>
      <c r="E483" s="28">
        <f>'[1]11.01.2010'!N483</f>
        <v>796408.19</v>
      </c>
      <c r="F483" s="28">
        <f>'[1]11.01.2010'!I483</f>
        <v>335050</v>
      </c>
      <c r="G483" s="58"/>
      <c r="H483" s="59"/>
      <c r="I483" s="31">
        <f t="shared" si="21"/>
        <v>335050</v>
      </c>
      <c r="J483" s="28">
        <f>'[1]11.01.2010'!M483</f>
        <v>461358.19</v>
      </c>
      <c r="K483" s="32">
        <f>SUM(K484:K496)</f>
        <v>0</v>
      </c>
      <c r="L483" s="28">
        <f>SUM(L484:L496)</f>
        <v>0</v>
      </c>
      <c r="M483" s="33">
        <f t="shared" si="22"/>
        <v>461358.19</v>
      </c>
      <c r="N483" s="88">
        <f t="shared" si="23"/>
        <v>796408.19</v>
      </c>
    </row>
    <row r="484" spans="1:14" ht="12.75" customHeight="1">
      <c r="A484" s="154"/>
      <c r="B484" s="199"/>
      <c r="C484" s="34">
        <v>2480</v>
      </c>
      <c r="D484" s="36" t="s">
        <v>200</v>
      </c>
      <c r="E484" s="37">
        <f>'[1]11.01.2010'!N484</f>
        <v>320000</v>
      </c>
      <c r="F484" s="37">
        <f>'[1]11.01.2010'!I484</f>
        <v>320000</v>
      </c>
      <c r="G484" s="76"/>
      <c r="H484" s="77"/>
      <c r="I484" s="40">
        <f t="shared" si="21"/>
        <v>320000</v>
      </c>
      <c r="J484" s="37">
        <f>'[1]11.01.2010'!M484</f>
        <v>0</v>
      </c>
      <c r="K484" s="41"/>
      <c r="L484" s="37"/>
      <c r="M484" s="42">
        <f t="shared" si="22"/>
        <v>0</v>
      </c>
      <c r="N484" s="43">
        <f t="shared" si="23"/>
        <v>320000</v>
      </c>
    </row>
    <row r="485" spans="1:14" ht="12.75" customHeight="1">
      <c r="A485" s="118"/>
      <c r="B485" s="89"/>
      <c r="C485" s="44">
        <v>4040</v>
      </c>
      <c r="D485" s="46" t="s">
        <v>127</v>
      </c>
      <c r="E485" s="47">
        <f>'[1]11.01.2010'!N485</f>
        <v>4300</v>
      </c>
      <c r="F485" s="47">
        <f>'[1]11.01.2010'!I485</f>
        <v>4300</v>
      </c>
      <c r="G485" s="48"/>
      <c r="H485" s="49"/>
      <c r="I485" s="50">
        <f t="shared" si="21"/>
        <v>4300</v>
      </c>
      <c r="J485" s="47">
        <f>'[1]11.01.2010'!M485</f>
        <v>0</v>
      </c>
      <c r="K485" s="51"/>
      <c r="L485" s="47"/>
      <c r="M485" s="52">
        <f t="shared" si="22"/>
        <v>0</v>
      </c>
      <c r="N485" s="53">
        <f t="shared" si="23"/>
        <v>4300</v>
      </c>
    </row>
    <row r="486" spans="1:14" ht="15">
      <c r="A486" s="118"/>
      <c r="B486" s="89"/>
      <c r="C486" s="44">
        <v>4110</v>
      </c>
      <c r="D486" s="46" t="s">
        <v>59</v>
      </c>
      <c r="E486" s="47">
        <f>'[1]11.01.2010'!N486</f>
        <v>790</v>
      </c>
      <c r="F486" s="47">
        <f>'[1]11.01.2010'!I486</f>
        <v>790</v>
      </c>
      <c r="G486" s="48"/>
      <c r="H486" s="49"/>
      <c r="I486" s="50">
        <f t="shared" si="21"/>
        <v>790</v>
      </c>
      <c r="J486" s="47">
        <f>'[1]11.01.2010'!M486</f>
        <v>0</v>
      </c>
      <c r="K486" s="51"/>
      <c r="L486" s="47"/>
      <c r="M486" s="52">
        <f t="shared" si="22"/>
        <v>0</v>
      </c>
      <c r="N486" s="53">
        <f t="shared" si="23"/>
        <v>790</v>
      </c>
    </row>
    <row r="487" spans="1:14" ht="15">
      <c r="A487" s="118"/>
      <c r="B487" s="89"/>
      <c r="C487" s="44">
        <v>4120</v>
      </c>
      <c r="D487" s="46" t="s">
        <v>60</v>
      </c>
      <c r="E487" s="47">
        <f>'[1]11.01.2010'!N487</f>
        <v>140</v>
      </c>
      <c r="F487" s="47">
        <f>'[1]11.01.2010'!I487</f>
        <v>140</v>
      </c>
      <c r="G487" s="48"/>
      <c r="H487" s="49"/>
      <c r="I487" s="50">
        <f t="shared" si="21"/>
        <v>140</v>
      </c>
      <c r="J487" s="47">
        <f>'[1]11.01.2010'!M487</f>
        <v>0</v>
      </c>
      <c r="K487" s="51"/>
      <c r="L487" s="47"/>
      <c r="M487" s="52">
        <f t="shared" si="22"/>
        <v>0</v>
      </c>
      <c r="N487" s="53">
        <f t="shared" si="23"/>
        <v>140</v>
      </c>
    </row>
    <row r="488" spans="1:14" ht="15">
      <c r="A488" s="118"/>
      <c r="B488" s="89"/>
      <c r="C488" s="44">
        <v>4170</v>
      </c>
      <c r="D488" s="46" t="s">
        <v>197</v>
      </c>
      <c r="E488" s="47">
        <f>'[1]11.01.2010'!N488</f>
        <v>1000</v>
      </c>
      <c r="F488" s="47">
        <f>'[1]11.01.2010'!I488</f>
        <v>1000</v>
      </c>
      <c r="G488" s="48"/>
      <c r="H488" s="49"/>
      <c r="I488" s="50">
        <f t="shared" si="21"/>
        <v>1000</v>
      </c>
      <c r="J488" s="47">
        <f>'[1]11.01.2010'!M488</f>
        <v>0</v>
      </c>
      <c r="K488" s="51"/>
      <c r="L488" s="47"/>
      <c r="M488" s="52">
        <f t="shared" si="22"/>
        <v>0</v>
      </c>
      <c r="N488" s="53">
        <f t="shared" si="23"/>
        <v>1000</v>
      </c>
    </row>
    <row r="489" spans="1:14" ht="15">
      <c r="A489" s="118"/>
      <c r="B489" s="89"/>
      <c r="C489" s="44">
        <v>4210</v>
      </c>
      <c r="D489" s="46" t="s">
        <v>132</v>
      </c>
      <c r="E489" s="47">
        <f>'[1]11.01.2010'!N489</f>
        <v>2000</v>
      </c>
      <c r="F489" s="47">
        <f>'[1]11.01.2010'!I489</f>
        <v>2000</v>
      </c>
      <c r="G489" s="48"/>
      <c r="H489" s="49"/>
      <c r="I489" s="50">
        <f t="shared" si="21"/>
        <v>2000</v>
      </c>
      <c r="J489" s="47">
        <f>'[1]11.01.2010'!M489</f>
        <v>0</v>
      </c>
      <c r="K489" s="51"/>
      <c r="L489" s="47"/>
      <c r="M489" s="52">
        <f t="shared" si="22"/>
        <v>0</v>
      </c>
      <c r="N489" s="53">
        <f t="shared" si="23"/>
        <v>2000</v>
      </c>
    </row>
    <row r="490" spans="1:14" ht="15">
      <c r="A490" s="118"/>
      <c r="B490" s="89"/>
      <c r="C490" s="44">
        <v>4260</v>
      </c>
      <c r="D490" s="46" t="s">
        <v>69</v>
      </c>
      <c r="E490" s="47">
        <f>'[1]11.01.2010'!N490</f>
        <v>3320</v>
      </c>
      <c r="F490" s="47">
        <f>'[1]11.01.2010'!I490</f>
        <v>3320</v>
      </c>
      <c r="G490" s="48"/>
      <c r="H490" s="49"/>
      <c r="I490" s="50">
        <f t="shared" si="21"/>
        <v>3320</v>
      </c>
      <c r="J490" s="47">
        <f>'[1]11.01.2010'!M490</f>
        <v>0</v>
      </c>
      <c r="K490" s="51"/>
      <c r="L490" s="47"/>
      <c r="M490" s="52">
        <f t="shared" si="22"/>
        <v>0</v>
      </c>
      <c r="N490" s="53">
        <f t="shared" si="23"/>
        <v>3320</v>
      </c>
    </row>
    <row r="491" spans="1:14" ht="14.25" customHeight="1">
      <c r="A491" s="118"/>
      <c r="B491" s="89"/>
      <c r="C491" s="44">
        <v>4270</v>
      </c>
      <c r="D491" s="46" t="s">
        <v>178</v>
      </c>
      <c r="E491" s="47">
        <f>'[1]11.01.2010'!N491</f>
        <v>2000</v>
      </c>
      <c r="F491" s="47">
        <f>'[1]11.01.2010'!I491</f>
        <v>2000</v>
      </c>
      <c r="G491" s="48"/>
      <c r="H491" s="49"/>
      <c r="I491" s="50">
        <f t="shared" si="21"/>
        <v>2000</v>
      </c>
      <c r="J491" s="47">
        <f>'[1]11.01.2010'!M491</f>
        <v>0</v>
      </c>
      <c r="K491" s="51"/>
      <c r="L491" s="47"/>
      <c r="M491" s="52">
        <f t="shared" si="22"/>
        <v>0</v>
      </c>
      <c r="N491" s="53">
        <f t="shared" si="23"/>
        <v>2000</v>
      </c>
    </row>
    <row r="492" spans="1:14" ht="12.75" customHeight="1">
      <c r="A492" s="118"/>
      <c r="B492" s="104"/>
      <c r="C492" s="44">
        <v>4300</v>
      </c>
      <c r="D492" s="46" t="s">
        <v>45</v>
      </c>
      <c r="E492" s="47">
        <f>'[1]11.01.2010'!N492</f>
        <v>1000</v>
      </c>
      <c r="F492" s="47">
        <f>'[1]11.01.2010'!I492</f>
        <v>1000</v>
      </c>
      <c r="G492" s="48"/>
      <c r="H492" s="49"/>
      <c r="I492" s="50">
        <f t="shared" si="21"/>
        <v>1000</v>
      </c>
      <c r="J492" s="47">
        <f>'[1]11.01.2010'!M492</f>
        <v>0</v>
      </c>
      <c r="K492" s="51"/>
      <c r="L492" s="47"/>
      <c r="M492" s="52">
        <f t="shared" si="22"/>
        <v>0</v>
      </c>
      <c r="N492" s="53">
        <f t="shared" si="23"/>
        <v>1000</v>
      </c>
    </row>
    <row r="493" spans="1:14" ht="12.75" customHeight="1">
      <c r="A493" s="118"/>
      <c r="B493" s="104"/>
      <c r="C493" s="44">
        <v>4430</v>
      </c>
      <c r="D493" s="46" t="s">
        <v>80</v>
      </c>
      <c r="E493" s="47">
        <f>'[1]11.01.2010'!N493</f>
        <v>500</v>
      </c>
      <c r="F493" s="47">
        <f>'[1]11.01.2010'!I493</f>
        <v>500</v>
      </c>
      <c r="G493" s="48"/>
      <c r="H493" s="49"/>
      <c r="I493" s="50">
        <f t="shared" si="21"/>
        <v>500</v>
      </c>
      <c r="J493" s="47">
        <f>'[1]11.01.2010'!M493</f>
        <v>0</v>
      </c>
      <c r="K493" s="51"/>
      <c r="L493" s="47"/>
      <c r="M493" s="52">
        <f t="shared" si="22"/>
        <v>0</v>
      </c>
      <c r="N493" s="53">
        <f t="shared" si="23"/>
        <v>500</v>
      </c>
    </row>
    <row r="494" spans="1:14" ht="13.5" customHeight="1">
      <c r="A494" s="118"/>
      <c r="B494" s="89"/>
      <c r="C494" s="44">
        <v>6050</v>
      </c>
      <c r="D494" s="46" t="s">
        <v>193</v>
      </c>
      <c r="E494" s="47">
        <f>'[1]11.01.2010'!N494</f>
        <v>11620</v>
      </c>
      <c r="F494" s="47">
        <f>'[1]11.01.2010'!I494</f>
        <v>0</v>
      </c>
      <c r="G494" s="48"/>
      <c r="H494" s="49"/>
      <c r="I494" s="50">
        <f t="shared" si="21"/>
        <v>0</v>
      </c>
      <c r="J494" s="47">
        <f>'[1]11.01.2010'!M494</f>
        <v>11620</v>
      </c>
      <c r="K494" s="51"/>
      <c r="L494" s="47"/>
      <c r="M494" s="52">
        <f t="shared" si="22"/>
        <v>11620</v>
      </c>
      <c r="N494" s="53">
        <f t="shared" si="23"/>
        <v>11620</v>
      </c>
    </row>
    <row r="495" spans="1:14" ht="12.75" customHeight="1">
      <c r="A495" s="118"/>
      <c r="B495" s="89"/>
      <c r="C495" s="44">
        <v>6058</v>
      </c>
      <c r="D495" s="46" t="s">
        <v>193</v>
      </c>
      <c r="E495" s="47">
        <f>'[1]11.01.2010'!N495</f>
        <v>276477.5</v>
      </c>
      <c r="F495" s="47">
        <f>'[1]11.01.2010'!I495</f>
        <v>0</v>
      </c>
      <c r="G495" s="48"/>
      <c r="H495" s="49"/>
      <c r="I495" s="50">
        <f t="shared" si="21"/>
        <v>0</v>
      </c>
      <c r="J495" s="47">
        <f>'[1]11.01.2010'!M495</f>
        <v>276477.5</v>
      </c>
      <c r="K495" s="51"/>
      <c r="L495" s="47"/>
      <c r="M495" s="52">
        <f t="shared" si="22"/>
        <v>276477.5</v>
      </c>
      <c r="N495" s="53">
        <f t="shared" si="23"/>
        <v>276477.5</v>
      </c>
    </row>
    <row r="496" spans="1:14" ht="15">
      <c r="A496" s="118"/>
      <c r="B496" s="89"/>
      <c r="C496" s="44">
        <v>6059</v>
      </c>
      <c r="D496" s="46" t="s">
        <v>193</v>
      </c>
      <c r="E496" s="47">
        <f>'[1]11.01.2010'!N496</f>
        <v>173260.69</v>
      </c>
      <c r="F496" s="47">
        <f>'[1]11.01.2010'!I496</f>
        <v>0</v>
      </c>
      <c r="G496" s="48"/>
      <c r="H496" s="49"/>
      <c r="I496" s="50">
        <f t="shared" si="21"/>
        <v>0</v>
      </c>
      <c r="J496" s="47">
        <f>'[1]11.01.2010'!M496</f>
        <v>173260.69</v>
      </c>
      <c r="K496" s="51"/>
      <c r="L496" s="47"/>
      <c r="M496" s="52">
        <f t="shared" si="22"/>
        <v>173260.69</v>
      </c>
      <c r="N496" s="53">
        <f t="shared" si="23"/>
        <v>173260.69</v>
      </c>
    </row>
    <row r="497" spans="1:14" ht="15">
      <c r="A497" s="118"/>
      <c r="B497" s="89"/>
      <c r="C497" s="44"/>
      <c r="D497" s="46"/>
      <c r="E497" s="47"/>
      <c r="F497" s="47"/>
      <c r="G497" s="48"/>
      <c r="H497" s="49"/>
      <c r="I497" s="50"/>
      <c r="J497" s="47"/>
      <c r="K497" s="51"/>
      <c r="L497" s="47"/>
      <c r="M497" s="52"/>
      <c r="N497" s="53"/>
    </row>
    <row r="498" spans="1:14" ht="12.75" customHeight="1" thickBot="1">
      <c r="A498" s="153"/>
      <c r="B498" s="133">
        <v>92116</v>
      </c>
      <c r="C498" s="54"/>
      <c r="D498" s="56" t="s">
        <v>201</v>
      </c>
      <c r="E498" s="200">
        <f>'[1]11.01.2010'!N498</f>
        <v>117616</v>
      </c>
      <c r="F498" s="200">
        <f>'[1]11.01.2010'!I498</f>
        <v>117616</v>
      </c>
      <c r="G498" s="58"/>
      <c r="H498" s="59"/>
      <c r="I498" s="60">
        <f t="shared" si="21"/>
        <v>117616</v>
      </c>
      <c r="J498" s="57">
        <f>'[1]11.01.2010'!M498</f>
        <v>0</v>
      </c>
      <c r="K498" s="61">
        <f>SUM(K499:K500)</f>
        <v>0</v>
      </c>
      <c r="L498" s="57">
        <f>SUM(L499:L500)</f>
        <v>0</v>
      </c>
      <c r="M498" s="62">
        <f t="shared" si="22"/>
        <v>0</v>
      </c>
      <c r="N498" s="63">
        <f t="shared" si="23"/>
        <v>117616</v>
      </c>
    </row>
    <row r="499" spans="1:14" ht="13.5" customHeight="1">
      <c r="A499" s="117"/>
      <c r="B499" s="122"/>
      <c r="C499" s="34">
        <v>2480</v>
      </c>
      <c r="D499" s="36" t="s">
        <v>200</v>
      </c>
      <c r="E499" s="37">
        <f>'[1]11.01.2010'!N499</f>
        <v>117616</v>
      </c>
      <c r="F499" s="37">
        <f>'[1]11.01.2010'!I499</f>
        <v>117616</v>
      </c>
      <c r="G499" s="38"/>
      <c r="H499" s="39"/>
      <c r="I499" s="40">
        <f t="shared" si="21"/>
        <v>117616</v>
      </c>
      <c r="J499" s="37">
        <f>'[1]11.01.2010'!M499</f>
        <v>0</v>
      </c>
      <c r="K499" s="41"/>
      <c r="L499" s="37"/>
      <c r="M499" s="42">
        <f t="shared" si="22"/>
        <v>0</v>
      </c>
      <c r="N499" s="43">
        <f t="shared" si="23"/>
        <v>117616</v>
      </c>
    </row>
    <row r="500" spans="1:14" ht="15">
      <c r="A500" s="118"/>
      <c r="B500" s="89"/>
      <c r="C500" s="44"/>
      <c r="D500" s="46"/>
      <c r="E500" s="47"/>
      <c r="F500" s="47"/>
      <c r="G500" s="48"/>
      <c r="H500" s="49"/>
      <c r="I500" s="50"/>
      <c r="J500" s="47"/>
      <c r="K500" s="51"/>
      <c r="L500" s="47"/>
      <c r="M500" s="52"/>
      <c r="N500" s="53"/>
    </row>
    <row r="501" spans="1:14" s="23" customFormat="1" ht="15" thickBot="1">
      <c r="A501" s="79">
        <v>926</v>
      </c>
      <c r="B501" s="120"/>
      <c r="C501" s="115"/>
      <c r="D501" s="145" t="s">
        <v>202</v>
      </c>
      <c r="E501" s="17">
        <f>'[1]11.01.2010'!N501</f>
        <v>235562</v>
      </c>
      <c r="F501" s="18">
        <f>'[1]11.01.2010'!I501</f>
        <v>235562</v>
      </c>
      <c r="G501" s="19">
        <f>G502</f>
        <v>0</v>
      </c>
      <c r="H501" s="20">
        <f>H502</f>
        <v>0</v>
      </c>
      <c r="I501" s="21">
        <f t="shared" si="21"/>
        <v>235562</v>
      </c>
      <c r="J501" s="17">
        <f>'[1]11.01.2010'!M501</f>
        <v>0</v>
      </c>
      <c r="K501" s="19">
        <f>K502</f>
        <v>0</v>
      </c>
      <c r="L501" s="17">
        <f>L502</f>
        <v>0</v>
      </c>
      <c r="M501" s="17">
        <f t="shared" si="22"/>
        <v>0</v>
      </c>
      <c r="N501" s="22">
        <f t="shared" si="23"/>
        <v>235562</v>
      </c>
    </row>
    <row r="502" spans="1:14" ht="16.5" thickBot="1" thickTop="1">
      <c r="A502" s="119"/>
      <c r="B502" s="146">
        <v>92695</v>
      </c>
      <c r="C502" s="26"/>
      <c r="D502" s="27" t="s">
        <v>49</v>
      </c>
      <c r="E502" s="28">
        <f>'[1]11.01.2010'!N502</f>
        <v>235562</v>
      </c>
      <c r="F502" s="28">
        <f>'[1]11.01.2010'!I502</f>
        <v>235562</v>
      </c>
      <c r="G502" s="29">
        <f>SUM(G503:G511)</f>
        <v>0</v>
      </c>
      <c r="H502" s="30">
        <f>SUM(H503:H511)</f>
        <v>0</v>
      </c>
      <c r="I502" s="31">
        <f t="shared" si="21"/>
        <v>235562</v>
      </c>
      <c r="J502" s="28">
        <f>'[1]11.01.2010'!M502</f>
        <v>0</v>
      </c>
      <c r="K502" s="32">
        <f>SUM(K504:K511)</f>
        <v>0</v>
      </c>
      <c r="L502" s="28">
        <f>SUM(L504:L511)</f>
        <v>0</v>
      </c>
      <c r="M502" s="33">
        <f t="shared" si="22"/>
        <v>0</v>
      </c>
      <c r="N502" s="88">
        <f t="shared" si="23"/>
        <v>235562</v>
      </c>
    </row>
    <row r="503" spans="1:14" ht="26.25">
      <c r="A503" s="154"/>
      <c r="B503" s="155"/>
      <c r="C503" s="135">
        <v>2820</v>
      </c>
      <c r="D503" s="183" t="s">
        <v>183</v>
      </c>
      <c r="E503" s="37">
        <f>'[1]11.01.2010'!N503</f>
        <v>115000</v>
      </c>
      <c r="F503" s="37">
        <f>'[1]11.01.2010'!I503</f>
        <v>115000</v>
      </c>
      <c r="G503" s="72"/>
      <c r="H503" s="73"/>
      <c r="I503" s="50">
        <f t="shared" si="21"/>
        <v>115000</v>
      </c>
      <c r="J503" s="37">
        <f>'[1]11.01.2010'!M503</f>
        <v>0</v>
      </c>
      <c r="K503" s="108"/>
      <c r="L503" s="109"/>
      <c r="M503" s="52">
        <f t="shared" si="22"/>
        <v>0</v>
      </c>
      <c r="N503" s="53">
        <f t="shared" si="23"/>
        <v>115000</v>
      </c>
    </row>
    <row r="504" spans="1:14" ht="15">
      <c r="A504" s="118"/>
      <c r="B504" s="174"/>
      <c r="C504" s="69"/>
      <c r="D504" s="46" t="s">
        <v>203</v>
      </c>
      <c r="E504" s="47"/>
      <c r="F504" s="47"/>
      <c r="G504" s="70"/>
      <c r="H504" s="71"/>
      <c r="I504" s="50"/>
      <c r="J504" s="47"/>
      <c r="K504" s="51"/>
      <c r="L504" s="47"/>
      <c r="M504" s="52"/>
      <c r="N504" s="53"/>
    </row>
    <row r="505" spans="1:14" ht="14.25" customHeight="1">
      <c r="A505" s="118"/>
      <c r="B505" s="174"/>
      <c r="C505" s="44">
        <v>2830</v>
      </c>
      <c r="D505" s="46" t="s">
        <v>204</v>
      </c>
      <c r="E505" s="47">
        <f>'[1]11.01.2010'!N505</f>
        <v>0</v>
      </c>
      <c r="F505" s="47">
        <f>'[1]11.01.2010'!I505</f>
        <v>0</v>
      </c>
      <c r="G505" s="48"/>
      <c r="H505" s="49"/>
      <c r="I505" s="50">
        <f t="shared" si="21"/>
        <v>0</v>
      </c>
      <c r="J505" s="47">
        <f>'[1]11.01.2010'!M505</f>
        <v>0</v>
      </c>
      <c r="K505" s="51"/>
      <c r="L505" s="47"/>
      <c r="M505" s="52">
        <f t="shared" si="22"/>
        <v>0</v>
      </c>
      <c r="N505" s="53">
        <f t="shared" si="23"/>
        <v>0</v>
      </c>
    </row>
    <row r="506" spans="1:14" ht="13.5" customHeight="1">
      <c r="A506" s="118"/>
      <c r="B506" s="184"/>
      <c r="C506" s="34">
        <v>4010</v>
      </c>
      <c r="D506" s="36" t="s">
        <v>161</v>
      </c>
      <c r="E506" s="47">
        <f>'[1]11.01.2010'!N506</f>
        <v>15312</v>
      </c>
      <c r="F506" s="47">
        <f>'[1]11.01.2010'!I506</f>
        <v>15312</v>
      </c>
      <c r="G506" s="48"/>
      <c r="H506" s="49"/>
      <c r="I506" s="50">
        <f t="shared" si="21"/>
        <v>15312</v>
      </c>
      <c r="J506" s="47">
        <f>'[1]11.01.2010'!M506</f>
        <v>0</v>
      </c>
      <c r="K506" s="51"/>
      <c r="L506" s="47"/>
      <c r="M506" s="52">
        <f t="shared" si="22"/>
        <v>0</v>
      </c>
      <c r="N506" s="53">
        <f t="shared" si="23"/>
        <v>15312</v>
      </c>
    </row>
    <row r="507" spans="1:14" ht="15">
      <c r="A507" s="118"/>
      <c r="B507" s="184"/>
      <c r="C507" s="44">
        <v>4110</v>
      </c>
      <c r="D507" s="46" t="s">
        <v>59</v>
      </c>
      <c r="E507" s="47">
        <f>'[1]11.01.2010'!N507</f>
        <v>2350</v>
      </c>
      <c r="F507" s="47">
        <f>'[1]11.01.2010'!I507</f>
        <v>2350</v>
      </c>
      <c r="G507" s="48"/>
      <c r="H507" s="49"/>
      <c r="I507" s="50">
        <f t="shared" si="21"/>
        <v>2350</v>
      </c>
      <c r="J507" s="47">
        <f>'[1]11.01.2010'!M507</f>
        <v>0</v>
      </c>
      <c r="K507" s="51"/>
      <c r="L507" s="47"/>
      <c r="M507" s="52">
        <f t="shared" si="22"/>
        <v>0</v>
      </c>
      <c r="N507" s="53">
        <f t="shared" si="23"/>
        <v>2350</v>
      </c>
    </row>
    <row r="508" spans="1:14" ht="14.25" customHeight="1">
      <c r="A508" s="118"/>
      <c r="B508" s="184"/>
      <c r="C508" s="44">
        <v>4120</v>
      </c>
      <c r="D508" s="46" t="s">
        <v>85</v>
      </c>
      <c r="E508" s="47">
        <f>'[1]11.01.2010'!N508</f>
        <v>400</v>
      </c>
      <c r="F508" s="47">
        <f>'[1]11.01.2010'!I508</f>
        <v>400</v>
      </c>
      <c r="G508" s="48"/>
      <c r="H508" s="49"/>
      <c r="I508" s="50">
        <f t="shared" si="21"/>
        <v>400</v>
      </c>
      <c r="J508" s="47">
        <f>'[1]11.01.2010'!M508</f>
        <v>0</v>
      </c>
      <c r="K508" s="51"/>
      <c r="L508" s="47"/>
      <c r="M508" s="52">
        <f t="shared" si="22"/>
        <v>0</v>
      </c>
      <c r="N508" s="53">
        <f t="shared" si="23"/>
        <v>400</v>
      </c>
    </row>
    <row r="509" spans="1:14" ht="12.75" customHeight="1">
      <c r="A509" s="118"/>
      <c r="B509" s="89"/>
      <c r="C509" s="44">
        <v>4210</v>
      </c>
      <c r="D509" s="46" t="s">
        <v>205</v>
      </c>
      <c r="E509" s="47">
        <f>'[1]11.01.2010'!N509</f>
        <v>20500</v>
      </c>
      <c r="F509" s="47">
        <f>'[1]11.01.2010'!I509</f>
        <v>20500</v>
      </c>
      <c r="G509" s="48"/>
      <c r="H509" s="49"/>
      <c r="I509" s="50">
        <f t="shared" si="21"/>
        <v>20500</v>
      </c>
      <c r="J509" s="47">
        <f>'[1]11.01.2010'!M509</f>
        <v>0</v>
      </c>
      <c r="K509" s="51"/>
      <c r="L509" s="47"/>
      <c r="M509" s="52">
        <f t="shared" si="22"/>
        <v>0</v>
      </c>
      <c r="N509" s="53">
        <f t="shared" si="23"/>
        <v>20500</v>
      </c>
    </row>
    <row r="510" spans="1:14" ht="15" customHeight="1">
      <c r="A510" s="118"/>
      <c r="B510" s="89"/>
      <c r="C510" s="44">
        <v>4260</v>
      </c>
      <c r="D510" s="46" t="s">
        <v>119</v>
      </c>
      <c r="E510" s="47">
        <f>'[1]11.01.2010'!N510</f>
        <v>42000</v>
      </c>
      <c r="F510" s="47">
        <f>'[1]11.01.2010'!I510</f>
        <v>42000</v>
      </c>
      <c r="G510" s="48"/>
      <c r="H510" s="49"/>
      <c r="I510" s="50">
        <f t="shared" si="21"/>
        <v>42000</v>
      </c>
      <c r="J510" s="47">
        <f>'[1]11.01.2010'!M510</f>
        <v>0</v>
      </c>
      <c r="K510" s="51"/>
      <c r="L510" s="47"/>
      <c r="M510" s="52">
        <f t="shared" si="22"/>
        <v>0</v>
      </c>
      <c r="N510" s="53">
        <f t="shared" si="23"/>
        <v>42000</v>
      </c>
    </row>
    <row r="511" spans="1:14" ht="18" customHeight="1">
      <c r="A511" s="118"/>
      <c r="B511" s="89"/>
      <c r="C511" s="44">
        <v>4300</v>
      </c>
      <c r="D511" s="46" t="s">
        <v>45</v>
      </c>
      <c r="E511" s="47">
        <f>'[1]11.01.2010'!N511</f>
        <v>40000</v>
      </c>
      <c r="F511" s="47">
        <f>'[1]11.01.2010'!I511</f>
        <v>40000</v>
      </c>
      <c r="G511" s="48"/>
      <c r="H511" s="49"/>
      <c r="I511" s="50">
        <f t="shared" si="21"/>
        <v>40000</v>
      </c>
      <c r="J511" s="47">
        <f>'[1]11.01.2010'!M511</f>
        <v>0</v>
      </c>
      <c r="K511" s="51"/>
      <c r="L511" s="47"/>
      <c r="M511" s="52">
        <f t="shared" si="22"/>
        <v>0</v>
      </c>
      <c r="N511" s="53">
        <f t="shared" si="23"/>
        <v>40000</v>
      </c>
    </row>
    <row r="512" spans="1:14" ht="15.75" thickBot="1">
      <c r="A512" s="175"/>
      <c r="B512" s="152"/>
      <c r="C512" s="44"/>
      <c r="D512" s="46"/>
      <c r="E512" s="201"/>
      <c r="F512" s="201"/>
      <c r="G512" s="48"/>
      <c r="H512" s="49"/>
      <c r="I512" s="202"/>
      <c r="J512" s="201"/>
      <c r="K512" s="203"/>
      <c r="L512" s="201"/>
      <c r="M512" s="204"/>
      <c r="N512" s="205"/>
    </row>
    <row r="513" spans="1:14" ht="18" customHeight="1" thickBot="1">
      <c r="A513" s="206"/>
      <c r="B513" s="207"/>
      <c r="C513" s="208"/>
      <c r="D513" s="209" t="s">
        <v>206</v>
      </c>
      <c r="E513" s="210">
        <f>'[1]11.01.2010'!N513</f>
        <v>17986556.810000002</v>
      </c>
      <c r="F513" s="210">
        <f>'[1]11.01.2010'!I513</f>
        <v>11968069.44</v>
      </c>
      <c r="G513" s="211">
        <f>G11+G23+G28+G45+G50+G55+G109+G115+G144+G152+G157+G161+G307+G326+G399+G450+G482+G501+G62</f>
        <v>29500</v>
      </c>
      <c r="H513" s="212">
        <f>H11+H23+H28+H45+H50+H55+H62+H109+H115+H144+H152+H157+H161+H307+H326+H399+H450+H482+H501</f>
        <v>0</v>
      </c>
      <c r="I513" s="213">
        <f t="shared" si="21"/>
        <v>11997569.44</v>
      </c>
      <c r="J513" s="210">
        <f>'[1]11.01.2010'!M513</f>
        <v>6018487.370000001</v>
      </c>
      <c r="K513" s="214">
        <f>K11+K23+K28+K50+K55+K62+K109+K115+K145+K152+K157+K161+K307+K326+K399+K450+K482+K501+K45</f>
        <v>20500</v>
      </c>
      <c r="L513" s="215">
        <f>L11+L23+L28+L50+L55+L62+L109+L115+L145+L152+L157+L161+L307+L326+L399+L450+L482+L501+L45</f>
        <v>50000</v>
      </c>
      <c r="M513" s="216">
        <f t="shared" si="22"/>
        <v>5988987.370000001</v>
      </c>
      <c r="N513" s="217">
        <f t="shared" si="23"/>
        <v>17986556.810000002</v>
      </c>
    </row>
    <row r="514" spans="1:14" ht="15.75">
      <c r="A514" s="218"/>
      <c r="B514" s="5"/>
      <c r="C514" s="219"/>
      <c r="D514" s="220" t="s">
        <v>207</v>
      </c>
      <c r="E514" s="221">
        <f>'[1]11.01.2010'!N514</f>
        <v>8091668.389999999</v>
      </c>
      <c r="F514" s="37">
        <f>'[1]11.01.2010'!I514</f>
        <v>8091668.389999999</v>
      </c>
      <c r="G514" s="222"/>
      <c r="H514" s="223"/>
      <c r="I514" s="224">
        <f>I515+I516</f>
        <v>8121168.389999999</v>
      </c>
      <c r="J514" s="37">
        <f>'[1]11.01.2010'!M514</f>
        <v>0</v>
      </c>
      <c r="K514" s="222"/>
      <c r="L514" s="223"/>
      <c r="M514" s="225"/>
      <c r="N514" s="226">
        <f>I514+M514</f>
        <v>8121168.389999999</v>
      </c>
    </row>
    <row r="515" spans="1:14" ht="15.75">
      <c r="A515" s="218"/>
      <c r="B515" s="5"/>
      <c r="C515" s="219"/>
      <c r="D515" s="227" t="s">
        <v>208</v>
      </c>
      <c r="E515" s="160">
        <f>'[1]11.01.2010'!N515</f>
        <v>5460313.999999999</v>
      </c>
      <c r="F515" s="47">
        <f>'[1]11.01.2010'!I515</f>
        <v>5460313.999999999</v>
      </c>
      <c r="G515" s="228"/>
      <c r="H515" s="229"/>
      <c r="I515" s="230">
        <f>I508+I507+I506+I488+I487+I486+I485+I476+I475+I443+I442+I441+I440+I423+I422+I421+I420+I404+I403+I405+I402+I393+I392+I391+I374+I373+I372+I371+I356+I340+I339+I338+I337+I336+I316+I315+I314+I296+I295+I294+I293+I272+I271+I270+I269+I257+I256+I255+I254+I236+I235+I234+I233+I213+I212+I211+I210+I195+I194+I193+I192+I171+I170+I169+I168+I167+I149+I148+I147+I146+I133+I121+I120+I113+I112+I111+I80+I79+I78+I77+I66+I65+I64+I357+I35</f>
        <v>5460313.999999999</v>
      </c>
      <c r="J515" s="47">
        <f>'[1]11.01.2010'!M515</f>
        <v>0</v>
      </c>
      <c r="K515" s="228"/>
      <c r="L515" s="229"/>
      <c r="M515" s="231"/>
      <c r="N515" s="226">
        <f aca="true" t="shared" si="24" ref="N515:N525">I515+M515</f>
        <v>5460313.999999999</v>
      </c>
    </row>
    <row r="516" spans="1:14" ht="15.75">
      <c r="A516" s="218"/>
      <c r="B516" s="5"/>
      <c r="C516" s="219"/>
      <c r="D516" s="227" t="s">
        <v>209</v>
      </c>
      <c r="E516" s="160">
        <f>'[1]11.01.2010'!N516</f>
        <v>2631354.39</v>
      </c>
      <c r="F516" s="47">
        <f>'[1]11.01.2010'!I516</f>
        <v>2631354.39</v>
      </c>
      <c r="G516" s="228"/>
      <c r="H516" s="229"/>
      <c r="I516" s="230">
        <f>I517+I26+I25+I21+I13+I140+I349</f>
        <v>2660854.39</v>
      </c>
      <c r="J516" s="47">
        <f>'[1]11.01.2010'!M516</f>
        <v>0</v>
      </c>
      <c r="K516" s="228"/>
      <c r="L516" s="229"/>
      <c r="M516" s="231"/>
      <c r="N516" s="226">
        <f t="shared" si="24"/>
        <v>2660854.39</v>
      </c>
    </row>
    <row r="517" spans="1:14" ht="17.25" customHeight="1" hidden="1">
      <c r="A517" s="218"/>
      <c r="B517" s="5"/>
      <c r="C517" s="219"/>
      <c r="D517" s="227" t="s">
        <v>209</v>
      </c>
      <c r="E517" s="160">
        <f>'[1]11.01.2010'!N517</f>
        <v>2598639.39</v>
      </c>
      <c r="F517" s="47">
        <f>'[1]11.01.2010'!I517</f>
        <v>2598639.39</v>
      </c>
      <c r="G517" s="228"/>
      <c r="H517" s="229"/>
      <c r="I517" s="230">
        <f>I511+I510+I509+I493+I492+I491+I490+I489++I480+I479+I478+I477+I467+I466+I465+I462+I459+I456+I448+I447+I446+I445+I444+I434+I431+I430+I429+I428+I427+I426+I425+I424+I416+I415+I414+I413+I412+I411+I410+I409+I408+I407+I406++I397+I394+I388+I387+I386+I385+I384+I383+I382+I381+I380+I379+I378+I377+I376+I375++I364+I352+I351+I350+I348+I347+I346+I345+I344+I343+I342+I341++I329+I324+I323+I322+I321+I320+I319+I318+I317+I311+I310+I309+I305+I302+I301+I300+I299+I298+I297++I289+I286+I285+I284+I283+I282+I281+I280+I279+I278+I277+I276+I275+I274+I273+I265+I264+I263+I262+I261+I260+I259+I258+I249+I248+I247+I246+I245+I244+I243+I242+I241+I240+I239+I238+I237+I226+I225+I224+I223+I222+I221+I220+I219+I218+I217+I216+I215+I214+I204+I203+I202+I201+I200+I199+I198+I197+I196+I185+I184+I183+I182+I181+I180+I179+I178+I177+I176+I175+I174+I173+I172+I159+I150+I141+I136+I135+I134+I129+I128+I127+I126+I125+I124+I123+I122+I106+I105+I101+I100+I95+I94+I93+I92+I91+I90+I89+I88+I87+I86+I85+I84+I83+I82+I81+I73+I72+I71+I70+I60+I59+I58+I57+I53+I52+I43+I39+I38+I37+I36</f>
        <v>2628139.39</v>
      </c>
      <c r="J517" s="47">
        <f>'[1]11.01.2010'!M517</f>
        <v>0</v>
      </c>
      <c r="K517" s="228"/>
      <c r="L517" s="229"/>
      <c r="M517" s="231"/>
      <c r="N517" s="226">
        <f t="shared" si="24"/>
        <v>2628139.39</v>
      </c>
    </row>
    <row r="518" spans="1:14" ht="15.75" customHeight="1">
      <c r="A518" s="218"/>
      <c r="B518" s="5"/>
      <c r="C518" s="219"/>
      <c r="D518" s="232" t="s">
        <v>210</v>
      </c>
      <c r="E518" s="160">
        <f>'[1]11.01.2010'!N518</f>
        <v>1585788.05</v>
      </c>
      <c r="F518" s="47">
        <f>'[1]11.01.2010'!I518</f>
        <v>1585788.05</v>
      </c>
      <c r="G518" s="233"/>
      <c r="H518" s="234"/>
      <c r="I518" s="235">
        <f>I505+I499+I484+I453+I439+I231+I208+I190+I165+I118+I503+I437+I333+I30</f>
        <v>1585788.05</v>
      </c>
      <c r="J518" s="47">
        <f>'[1]11.01.2010'!M518</f>
        <v>0</v>
      </c>
      <c r="K518" s="233"/>
      <c r="L518" s="234"/>
      <c r="M518" s="236"/>
      <c r="N518" s="226">
        <f t="shared" si="24"/>
        <v>1585788.05</v>
      </c>
    </row>
    <row r="519" spans="1:14" ht="15.75">
      <c r="A519" s="218"/>
      <c r="B519" s="5"/>
      <c r="C519" s="219"/>
      <c r="D519" s="232" t="s">
        <v>211</v>
      </c>
      <c r="E519" s="160">
        <f>'[1]11.01.2010'!N519</f>
        <v>2270613</v>
      </c>
      <c r="F519" s="47">
        <f>'[1]11.01.2010'!I519</f>
        <v>2270613</v>
      </c>
      <c r="G519" s="233"/>
      <c r="H519" s="234"/>
      <c r="I519" s="235">
        <f>I419+I401+I370+I367+I363+I360+I334+I292+I268+I253+I252+I232+I209+I191+I166+I119+I104+I76+I69+I335</f>
        <v>2270613</v>
      </c>
      <c r="J519" s="47">
        <f>'[1]11.01.2010'!M519</f>
        <v>0</v>
      </c>
      <c r="K519" s="233"/>
      <c r="L519" s="234"/>
      <c r="M519" s="236"/>
      <c r="N519" s="226">
        <f t="shared" si="24"/>
        <v>2270613</v>
      </c>
    </row>
    <row r="520" spans="1:14" ht="24.75">
      <c r="A520" s="218"/>
      <c r="B520" s="5"/>
      <c r="C520" s="219"/>
      <c r="D520" s="232" t="s">
        <v>212</v>
      </c>
      <c r="E520" s="160">
        <f>'[1]11.01.2010'!N520</f>
        <v>4526367.37</v>
      </c>
      <c r="F520" s="47">
        <f>'[1]11.01.2010'!I520</f>
        <v>0</v>
      </c>
      <c r="G520" s="233"/>
      <c r="H520" s="234"/>
      <c r="I520" s="235"/>
      <c r="J520" s="47">
        <f>'[1]11.01.2010'!M520</f>
        <v>4526367.37</v>
      </c>
      <c r="K520" s="233"/>
      <c r="L520" s="234"/>
      <c r="M520" s="236">
        <f>M496+M495+M48+M47+M16+M17</f>
        <v>4526367.37</v>
      </c>
      <c r="N520" s="226">
        <f t="shared" si="24"/>
        <v>4526367.37</v>
      </c>
    </row>
    <row r="521" spans="1:14" ht="15.75">
      <c r="A521" s="218"/>
      <c r="B521" s="5"/>
      <c r="C521" s="219"/>
      <c r="D521" s="232" t="s">
        <v>213</v>
      </c>
      <c r="E521" s="160">
        <f>'[1]11.01.2010'!N521</f>
        <v>20000</v>
      </c>
      <c r="F521" s="47">
        <f>'[1]11.01.2010'!I521</f>
        <v>20000</v>
      </c>
      <c r="G521" s="233"/>
      <c r="H521" s="234"/>
      <c r="I521" s="235">
        <f>I155</f>
        <v>20000</v>
      </c>
      <c r="J521" s="47">
        <f>'[1]11.01.2010'!M521</f>
        <v>0</v>
      </c>
      <c r="K521" s="233"/>
      <c r="L521" s="234"/>
      <c r="M521" s="236"/>
      <c r="N521" s="226">
        <f t="shared" si="24"/>
        <v>20000</v>
      </c>
    </row>
    <row r="522" spans="1:14" ht="15.75">
      <c r="A522" s="218"/>
      <c r="B522" s="5"/>
      <c r="C522" s="219"/>
      <c r="D522" s="232" t="s">
        <v>214</v>
      </c>
      <c r="E522" s="160">
        <f>'[1]11.01.2010'!N522</f>
        <v>76089</v>
      </c>
      <c r="F522" s="47">
        <f>'[1]11.01.2010'!I522</f>
        <v>76089</v>
      </c>
      <c r="G522" s="233"/>
      <c r="H522" s="234"/>
      <c r="I522" s="235">
        <f>I324+I323+I322+I321+I320+I319+I318+I317+I316+I315+I314</f>
        <v>76089</v>
      </c>
      <c r="J522" s="47">
        <f>'[1]11.01.2010'!M522</f>
        <v>0</v>
      </c>
      <c r="K522" s="233"/>
      <c r="L522" s="234"/>
      <c r="M522" s="236"/>
      <c r="N522" s="226">
        <f t="shared" si="24"/>
        <v>76089</v>
      </c>
    </row>
    <row r="523" spans="1:14" ht="15.75">
      <c r="A523" s="218"/>
      <c r="B523" s="5"/>
      <c r="C523" s="219"/>
      <c r="D523" s="232" t="s">
        <v>215</v>
      </c>
      <c r="E523" s="160">
        <f>'[1]11.01.2010'!N523</f>
        <v>5000</v>
      </c>
      <c r="F523" s="47">
        <f>'[1]11.01.2010'!I523</f>
        <v>5000</v>
      </c>
      <c r="G523" s="233"/>
      <c r="H523" s="234"/>
      <c r="I523" s="235">
        <f>I311+I310+I309</f>
        <v>5000</v>
      </c>
      <c r="J523" s="47">
        <f>'[1]11.01.2010'!M523</f>
        <v>0</v>
      </c>
      <c r="K523" s="233"/>
      <c r="L523" s="234"/>
      <c r="M523" s="236"/>
      <c r="N523" s="226">
        <f t="shared" si="24"/>
        <v>5000</v>
      </c>
    </row>
    <row r="524" spans="1:14" ht="24.75">
      <c r="A524" s="218"/>
      <c r="B524" s="5"/>
      <c r="C524" s="219"/>
      <c r="D524" s="232" t="s">
        <v>216</v>
      </c>
      <c r="E524" s="160">
        <f>'[1]11.01.2010'!N524</f>
        <v>1710030</v>
      </c>
      <c r="F524" s="47">
        <f>'[1]11.01.2010'!I524</f>
        <v>1710030</v>
      </c>
      <c r="G524" s="233"/>
      <c r="H524" s="234"/>
      <c r="I524" s="235">
        <f>I356+I352+I351+I350+I348+I347+I346+I345+I344+I343+I342+I341+I340+I339+I338+I337+I336+I335+I334+I113+I112+I111+I66+I65+I64</f>
        <v>1710030</v>
      </c>
      <c r="J524" s="47">
        <f>'[1]11.01.2010'!M524</f>
        <v>0</v>
      </c>
      <c r="K524" s="233"/>
      <c r="L524" s="234"/>
      <c r="M524" s="236"/>
      <c r="N524" s="226">
        <f t="shared" si="24"/>
        <v>1710030</v>
      </c>
    </row>
    <row r="525" spans="1:14" ht="24.75">
      <c r="A525" s="218"/>
      <c r="B525" s="5"/>
      <c r="C525" s="219"/>
      <c r="D525" s="232" t="s">
        <v>218</v>
      </c>
      <c r="E525" s="160">
        <f>'[1]11.01.2010'!N525</f>
        <v>110998</v>
      </c>
      <c r="F525" s="47">
        <f>'[1]11.01.2010'!I525</f>
        <v>110998</v>
      </c>
      <c r="G525" s="233"/>
      <c r="H525" s="234"/>
      <c r="I525" s="235">
        <f>I453+I431+I430+I429+I428+I427+I426+I425+I424+I423+I422+I421+I420+I419+I208</f>
        <v>110998</v>
      </c>
      <c r="J525" s="47">
        <f>'[1]11.01.2010'!M525</f>
        <v>0</v>
      </c>
      <c r="K525" s="233"/>
      <c r="L525" s="234"/>
      <c r="M525" s="236">
        <f>M32</f>
        <v>65000</v>
      </c>
      <c r="N525" s="226">
        <f t="shared" si="24"/>
        <v>175998</v>
      </c>
    </row>
    <row r="526" spans="1:7" ht="15.75">
      <c r="A526" s="218"/>
      <c r="B526" s="5"/>
      <c r="C526" s="219"/>
      <c r="D526" s="237"/>
      <c r="E526" s="238"/>
      <c r="F526" s="238"/>
      <c r="G526" s="238"/>
    </row>
    <row r="527" spans="4:5" ht="12.75">
      <c r="D527" s="237"/>
      <c r="E527" s="238"/>
    </row>
    <row r="528" spans="4:9" ht="15.75">
      <c r="D528" s="266" t="s">
        <v>217</v>
      </c>
      <c r="E528" s="239"/>
      <c r="I528" s="265" t="s">
        <v>219</v>
      </c>
    </row>
    <row r="529" spans="4:9" ht="15.75">
      <c r="D529" s="1" t="s">
        <v>221</v>
      </c>
      <c r="E529" s="239"/>
      <c r="I529" s="265" t="s">
        <v>220</v>
      </c>
    </row>
    <row r="530" spans="4:5" ht="12.75">
      <c r="D530" s="1" t="s">
        <v>222</v>
      </c>
      <c r="E530" s="239"/>
    </row>
    <row r="531" spans="4:5" ht="15.75">
      <c r="D531" s="265"/>
      <c r="E531" s="239"/>
    </row>
    <row r="532" spans="4:5" ht="15.75">
      <c r="D532" s="265"/>
      <c r="E532" s="239"/>
    </row>
    <row r="533" spans="4:5" ht="15.75">
      <c r="D533" s="265"/>
      <c r="E533" s="239"/>
    </row>
    <row r="534" spans="4:5" ht="15.75">
      <c r="D534" s="265"/>
      <c r="E534" s="239"/>
    </row>
    <row r="535" spans="4:5" ht="12.75">
      <c r="D535" s="266"/>
      <c r="E535" s="239"/>
    </row>
  </sheetData>
  <mergeCells count="8">
    <mergeCell ref="E7:N7"/>
    <mergeCell ref="E8:E9"/>
    <mergeCell ref="F8:M8"/>
    <mergeCell ref="N8:N9"/>
    <mergeCell ref="A7:A9"/>
    <mergeCell ref="B7:B9"/>
    <mergeCell ref="C7:C9"/>
    <mergeCell ref="D7:D9"/>
  </mergeCells>
  <printOptions/>
  <pageMargins left="0.3" right="0.19" top="0.27" bottom="0.28" header="0.17" footer="0.1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2010-02-02T10:55:03Z</cp:lastPrinted>
  <dcterms:created xsi:type="dcterms:W3CDTF">2010-01-28T11:20:16Z</dcterms:created>
  <dcterms:modified xsi:type="dcterms:W3CDTF">2010-02-02T10:56:13Z</dcterms:modified>
  <cp:category/>
  <cp:version/>
  <cp:contentType/>
  <cp:contentStatus/>
</cp:coreProperties>
</file>