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<sst xmlns="http://schemas.openxmlformats.org/spreadsheetml/2006/main" count="576" uniqueCount="230">
  <si>
    <t>w złotych</t>
  </si>
  <si>
    <t>Dział</t>
  </si>
  <si>
    <t>Rozdz</t>
  </si>
  <si>
    <t>§</t>
  </si>
  <si>
    <t>T R E Ś Ć</t>
  </si>
  <si>
    <t>Dotychczasowa wielkość ogółem</t>
  </si>
  <si>
    <t>z tego:</t>
  </si>
  <si>
    <t>Dotychczasowa wielkość wydatków bieżących</t>
  </si>
  <si>
    <t>Zwiększenia wydatków bieżących</t>
  </si>
  <si>
    <t>Zmniejszenia wydatków bieżących</t>
  </si>
  <si>
    <t>Dotychczasowa wielkość wydatków majątkowych</t>
  </si>
  <si>
    <t>Zwiększenia wydatków majątkowych</t>
  </si>
  <si>
    <t>Zmniejszenia wydatków majątkowych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</si>
  <si>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</si>
  <si>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</si>
  <si>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</si>
  <si>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</si>
  <si>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</si>
  <si>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</si>
  <si>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</si>
  <si>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</si>
  <si>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</si>
  <si>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</si>
  <si>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</si>
  <si>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</si>
  <si>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</si>
  <si>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</si>
  <si>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</si>
  <si>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</si>
  <si>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</si>
  <si>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</si>
  <si>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</si>
  <si>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</si>
  <si>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</si>
  <si>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</si>
  <si>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</si>
  <si>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</si>
  <si>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</si>
  <si>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</si>
  <si>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</si>
  <si>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</si>
  <si>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</si>
  <si>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</si>
  <si>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</si>
  <si>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</si>
  <si>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</si>
  <si>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</si>
  <si>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</si>
  <si>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</si>
  <si>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</si>
  <si>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</si>
  <si>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</si>
  <si>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</si>
  <si>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</si>
  <si>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</si>
  <si>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</si>
  <si>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</si>
  <si>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</si>
  <si>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</si>
  <si>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</si>
  <si>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</si>
  <si>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</si>
  <si>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</si>
  <si>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</si>
  <si>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</si>
  <si>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</si>
  <si>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</si>
  <si>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</si>
  <si>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</si>
  <si>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</si>
  <si>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</si>
  <si>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</si>
  <si>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</si>
  <si>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</si>
  <si>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</si>
  <si>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</si>
  <si>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</si>
  <si>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</si>
  <si>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</si>
  <si>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</si>
  <si>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</si>
  <si>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</si>
  <si>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</si>
  <si>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</si>
  <si>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</si>
  <si>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</si>
  <si>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</si>
  <si>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</si>
  <si>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</si>
  <si>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</si>
  <si>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</si>
  <si>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</si>
  <si>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</si>
  <si>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</si>
  <si>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</si>
  <si>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</si>
  <si>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</si>
  <si>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</si>
  <si>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</si>
  <si>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</si>
  <si>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</si>
  <si>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</si>
  <si>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</si>
  <si>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</si>
  <si>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</si>
  <si>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</si>
  <si>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</si>
  <si>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</si>
  <si>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</si>
  <si>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</si>
  <si>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</si>
  <si>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</si>
  <si>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</si>
  <si>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</si>
  <si>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</si>
  <si>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</si>
  <si>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</si>
  <si>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</si>
  <si>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</si>
  <si>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</si>
  <si>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</si>
  <si>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</si>
  <si>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</si>
  <si>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</si>
  <si>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</si>
  <si>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</si>
  <si>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</si>
  <si>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</si>
  <si>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</si>
  <si>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</si>
  <si>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</si>
  <si>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</si>
  <si>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</si>
  <si>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</si>
  <si>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</si>
  <si>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</si>
  <si>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</si>
  <si>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</si>
  <si>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</si>
  <si>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</si>
  <si>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</si>
  <si>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</si>
  <si>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</si>
  <si>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</si>
  <si>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</si>
  <si>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</si>
  <si>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</si>
  <si>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</si>
  <si>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</si>
  <si>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</si>
  <si>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</si>
  <si>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</si>
  <si>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</si>
  <si>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</si>
  <si>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</si>
  <si>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</si>
  <si>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</si>
  <si>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</si>
  <si>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</si>
  <si>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</si>
  <si>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</si>
  <si>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</si>
  <si>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</si>
  <si>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</si>
  <si>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</si>
  <si>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</si>
  <si>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</si>
  <si>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</si>
  <si>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</si>
  <si>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</si>
  <si>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</si>
  <si>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</si>
  <si>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</si>
  <si>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</si>
  <si>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</si>
  <si>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</si>
  <si>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</si>
  <si>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</si>
  <si>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</si>
  <si>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</si>
  <si>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</si>
  <si>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</si>
  <si>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</si>
  <si>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</si>
  <si>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</si>
  <si>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</si>
  <si>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</si>
  <si>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</si>
  <si>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</si>
  <si>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</si>
  <si>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</si>
  <si>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</si>
  <si>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</si>
  <si>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</si>
  <si>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</si>
  <si>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</si>
  <si>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</si>
  <si>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</si>
  <si>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</si>
  <si>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</si>
  <si>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</si>
  <si>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</si>
  <si>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</si>
  <si>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</si>
  <si>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</si>
  <si>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</si>
  <si>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</si>
  <si>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</si>
  <si>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</si>
  <si>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</si>
  <si>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</si>
  <si>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</si>
  <si>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</si>
  <si>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</si>
  <si>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</si>
  <si>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Wielkość wydatków ogółem - wykonanie %</t>
  </si>
  <si>
    <t>Wielkość wydatków ogółem - wykonanie</t>
  </si>
  <si>
    <t>Wielkość wydatków bieżących - wykonanie</t>
  </si>
  <si>
    <t>Wielkość wydatków bieżących - wykonanie %</t>
  </si>
  <si>
    <t>Wielkość wydatków ogółem - plan</t>
  </si>
  <si>
    <t>Wydatki</t>
  </si>
  <si>
    <t>Wielkość wydatków majątkowych - plan</t>
  </si>
  <si>
    <t>Wielkość wydatków bieżących - plan</t>
  </si>
  <si>
    <t>Wielkość wydatków majątkowych - wykonanie</t>
  </si>
  <si>
    <t>Wielkość wydatków majątkowych - wykonanie %</t>
  </si>
  <si>
    <t>( - ) inż. Krzysztof Urbas</t>
  </si>
  <si>
    <t>Sporządziła :</t>
  </si>
  <si>
    <t>Skarbnik Gminy</t>
  </si>
  <si>
    <t>( - ) mgr Agnieszka Scheffler</t>
  </si>
  <si>
    <t xml:space="preserve">       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</si>
</sst>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4" fontId="9" fillId="35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30.06.2010r\zmiany%20bud&#380;etu%202010\28.06.2010r\2.wydatki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710000</v>
          </cell>
          <cell r="N38">
            <v>1073993.06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515000</v>
          </cell>
          <cell r="N44">
            <v>778227.01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15080</v>
          </cell>
          <cell r="M102">
            <v>0</v>
          </cell>
          <cell r="N102">
            <v>15080</v>
          </cell>
        </row>
        <row r="103">
          <cell r="I103">
            <v>12400</v>
          </cell>
          <cell r="M103">
            <v>0</v>
          </cell>
          <cell r="N103">
            <v>12400</v>
          </cell>
        </row>
        <row r="104">
          <cell r="I104">
            <v>26546</v>
          </cell>
          <cell r="M104">
            <v>0</v>
          </cell>
          <cell r="N104">
            <v>26546</v>
          </cell>
        </row>
        <row r="105">
          <cell r="I105">
            <v>100</v>
          </cell>
          <cell r="M105">
            <v>0</v>
          </cell>
          <cell r="N105">
            <v>100</v>
          </cell>
        </row>
        <row r="106">
          <cell r="I106">
            <v>740</v>
          </cell>
          <cell r="M106">
            <v>0</v>
          </cell>
          <cell r="N106">
            <v>740</v>
          </cell>
        </row>
        <row r="107">
          <cell r="I107">
            <v>11977.77</v>
          </cell>
          <cell r="M107">
            <v>0</v>
          </cell>
          <cell r="N107">
            <v>11977.77</v>
          </cell>
        </row>
        <row r="108">
          <cell r="I108">
            <v>7000</v>
          </cell>
          <cell r="M108">
            <v>0</v>
          </cell>
          <cell r="N108">
            <v>7000</v>
          </cell>
        </row>
        <row r="109">
          <cell r="I109">
            <v>28500</v>
          </cell>
          <cell r="M109">
            <v>0</v>
          </cell>
          <cell r="N109">
            <v>28500</v>
          </cell>
        </row>
        <row r="110">
          <cell r="I110">
            <v>0</v>
          </cell>
          <cell r="M110">
            <v>7000</v>
          </cell>
          <cell r="N110">
            <v>7000</v>
          </cell>
        </row>
        <row r="111">
          <cell r="I111">
            <v>0</v>
          </cell>
          <cell r="M111">
            <v>8000</v>
          </cell>
          <cell r="N111">
            <v>8000</v>
          </cell>
        </row>
        <row r="113">
          <cell r="I113">
            <v>10000</v>
          </cell>
          <cell r="M113">
            <v>0</v>
          </cell>
          <cell r="N113">
            <v>10000</v>
          </cell>
        </row>
        <row r="114">
          <cell r="I114">
            <v>3500</v>
          </cell>
          <cell r="M114">
            <v>0</v>
          </cell>
          <cell r="N114">
            <v>3500</v>
          </cell>
        </row>
        <row r="115">
          <cell r="I115">
            <v>6500</v>
          </cell>
          <cell r="M115">
            <v>0</v>
          </cell>
          <cell r="N115">
            <v>6500</v>
          </cell>
        </row>
        <row r="117">
          <cell r="I117">
            <v>64954</v>
          </cell>
          <cell r="M117">
            <v>0</v>
          </cell>
          <cell r="N117">
            <v>64954</v>
          </cell>
        </row>
        <row r="118">
          <cell r="I118">
            <v>29240</v>
          </cell>
          <cell r="M118">
            <v>0</v>
          </cell>
          <cell r="N118">
            <v>29240</v>
          </cell>
        </row>
        <row r="119">
          <cell r="I119">
            <v>15950</v>
          </cell>
          <cell r="M119">
            <v>0</v>
          </cell>
          <cell r="N119">
            <v>15950</v>
          </cell>
        </row>
        <row r="120">
          <cell r="I120">
            <v>2423</v>
          </cell>
          <cell r="M120">
            <v>0</v>
          </cell>
          <cell r="N120">
            <v>2423</v>
          </cell>
        </row>
        <row r="121">
          <cell r="I121">
            <v>391</v>
          </cell>
          <cell r="M121">
            <v>0</v>
          </cell>
          <cell r="N121">
            <v>391</v>
          </cell>
        </row>
        <row r="122">
          <cell r="I122">
            <v>3500</v>
          </cell>
          <cell r="M122">
            <v>0</v>
          </cell>
          <cell r="N122">
            <v>3500</v>
          </cell>
        </row>
        <row r="123">
          <cell r="I123">
            <v>100</v>
          </cell>
          <cell r="M123">
            <v>0</v>
          </cell>
          <cell r="N123">
            <v>100</v>
          </cell>
        </row>
        <row r="124">
          <cell r="I124">
            <v>1500</v>
          </cell>
          <cell r="M124">
            <v>0</v>
          </cell>
          <cell r="N124">
            <v>1500</v>
          </cell>
        </row>
        <row r="125">
          <cell r="I125">
            <v>11850</v>
          </cell>
          <cell r="M125">
            <v>0</v>
          </cell>
          <cell r="N125">
            <v>11850</v>
          </cell>
        </row>
        <row r="128">
          <cell r="I128">
            <v>14744.000000000002</v>
          </cell>
          <cell r="M128">
            <v>0</v>
          </cell>
          <cell r="N128">
            <v>14744.000000000002</v>
          </cell>
        </row>
        <row r="129">
          <cell r="I129">
            <v>1030</v>
          </cell>
          <cell r="M129">
            <v>0</v>
          </cell>
          <cell r="N129">
            <v>1030</v>
          </cell>
        </row>
        <row r="130">
          <cell r="I130">
            <v>400</v>
          </cell>
          <cell r="M130">
            <v>0</v>
          </cell>
          <cell r="N130">
            <v>400</v>
          </cell>
        </row>
        <row r="131">
          <cell r="I131">
            <v>530</v>
          </cell>
          <cell r="M131">
            <v>0</v>
          </cell>
          <cell r="N131">
            <v>530</v>
          </cell>
        </row>
        <row r="132">
          <cell r="I132">
            <v>100</v>
          </cell>
          <cell r="M132">
            <v>0</v>
          </cell>
          <cell r="N132">
            <v>100</v>
          </cell>
        </row>
        <row r="134">
          <cell r="I134">
            <v>13714.000000000002</v>
          </cell>
          <cell r="M134">
            <v>0</v>
          </cell>
          <cell r="N134">
            <v>13714.000000000002</v>
          </cell>
        </row>
        <row r="135">
          <cell r="I135">
            <v>4755.12</v>
          </cell>
          <cell r="M135">
            <v>0</v>
          </cell>
          <cell r="N135">
            <v>4755.12</v>
          </cell>
        </row>
        <row r="136">
          <cell r="I136">
            <v>355.78</v>
          </cell>
          <cell r="M136">
            <v>0</v>
          </cell>
          <cell r="N136">
            <v>355.78</v>
          </cell>
        </row>
        <row r="137">
          <cell r="I137">
            <v>57.410000000000004</v>
          </cell>
          <cell r="M137">
            <v>0</v>
          </cell>
          <cell r="N137">
            <v>57.410000000000004</v>
          </cell>
        </row>
        <row r="138">
          <cell r="I138">
            <v>3706.83</v>
          </cell>
          <cell r="M138">
            <v>0</v>
          </cell>
          <cell r="N138">
            <v>3706.83</v>
          </cell>
        </row>
        <row r="139">
          <cell r="I139">
            <v>3607.1000000000004</v>
          </cell>
          <cell r="M139">
            <v>0</v>
          </cell>
          <cell r="N139">
            <v>3607.1000000000004</v>
          </cell>
        </row>
        <row r="140">
          <cell r="I140">
            <v>364.78</v>
          </cell>
          <cell r="M140">
            <v>0</v>
          </cell>
          <cell r="N140">
            <v>364.78</v>
          </cell>
        </row>
        <row r="141">
          <cell r="I141">
            <v>140.06</v>
          </cell>
          <cell r="M141">
            <v>0</v>
          </cell>
          <cell r="N141">
            <v>140.06</v>
          </cell>
        </row>
        <row r="142">
          <cell r="I142">
            <v>80.27</v>
          </cell>
          <cell r="M142">
            <v>0</v>
          </cell>
          <cell r="N142">
            <v>80.27</v>
          </cell>
        </row>
        <row r="143">
          <cell r="I143">
            <v>646.65</v>
          </cell>
          <cell r="M143">
            <v>0</v>
          </cell>
          <cell r="N143">
            <v>646.65</v>
          </cell>
        </row>
        <row r="145">
          <cell r="I145">
            <v>83410</v>
          </cell>
          <cell r="M145">
            <v>12000</v>
          </cell>
          <cell r="N145">
            <v>95410</v>
          </cell>
        </row>
        <row r="146">
          <cell r="I146">
            <v>69260</v>
          </cell>
          <cell r="M146">
            <v>7000</v>
          </cell>
          <cell r="N146">
            <v>76260</v>
          </cell>
        </row>
        <row r="148">
          <cell r="I148">
            <v>6200</v>
          </cell>
          <cell r="M148">
            <v>0</v>
          </cell>
          <cell r="N148">
            <v>6200</v>
          </cell>
        </row>
        <row r="149">
          <cell r="I149">
            <v>8000</v>
          </cell>
          <cell r="M149">
            <v>0</v>
          </cell>
          <cell r="N149">
            <v>8000</v>
          </cell>
        </row>
        <row r="150">
          <cell r="I150">
            <v>200</v>
          </cell>
          <cell r="M150">
            <v>0</v>
          </cell>
          <cell r="N150">
            <v>200</v>
          </cell>
        </row>
        <row r="151">
          <cell r="I151">
            <v>10440</v>
          </cell>
          <cell r="M151">
            <v>0</v>
          </cell>
          <cell r="N151">
            <v>10440</v>
          </cell>
        </row>
        <row r="152">
          <cell r="I152">
            <v>11850</v>
          </cell>
          <cell r="M152">
            <v>0</v>
          </cell>
          <cell r="N152">
            <v>11850</v>
          </cell>
        </row>
        <row r="153">
          <cell r="I153">
            <v>6000</v>
          </cell>
          <cell r="M153">
            <v>0</v>
          </cell>
          <cell r="N153">
            <v>6000</v>
          </cell>
        </row>
        <row r="154">
          <cell r="I154">
            <v>3600</v>
          </cell>
          <cell r="M154">
            <v>0</v>
          </cell>
          <cell r="N154">
            <v>3600</v>
          </cell>
        </row>
        <row r="155">
          <cell r="I155">
            <v>1624</v>
          </cell>
          <cell r="M155">
            <v>0</v>
          </cell>
          <cell r="N155">
            <v>1624</v>
          </cell>
        </row>
        <row r="156">
          <cell r="I156">
            <v>9600</v>
          </cell>
          <cell r="M156">
            <v>0</v>
          </cell>
          <cell r="N156">
            <v>9600</v>
          </cell>
        </row>
        <row r="157">
          <cell r="I157">
            <v>2500</v>
          </cell>
          <cell r="M157">
            <v>0</v>
          </cell>
          <cell r="N157">
            <v>2500</v>
          </cell>
        </row>
        <row r="158">
          <cell r="I158">
            <v>800</v>
          </cell>
          <cell r="M158">
            <v>0</v>
          </cell>
          <cell r="N158">
            <v>800</v>
          </cell>
        </row>
        <row r="159">
          <cell r="I159">
            <v>8446</v>
          </cell>
          <cell r="M159">
            <v>0</v>
          </cell>
          <cell r="N159">
            <v>8446</v>
          </cell>
        </row>
        <row r="160">
          <cell r="I160">
            <v>0</v>
          </cell>
          <cell r="M160">
            <v>7000</v>
          </cell>
          <cell r="N160">
            <v>7000</v>
          </cell>
        </row>
        <row r="162">
          <cell r="I162">
            <v>1650</v>
          </cell>
          <cell r="M162">
            <v>5000</v>
          </cell>
          <cell r="N162">
            <v>6650</v>
          </cell>
        </row>
        <row r="163">
          <cell r="I163">
            <v>700</v>
          </cell>
          <cell r="M163">
            <v>0</v>
          </cell>
          <cell r="N163">
            <v>700</v>
          </cell>
        </row>
        <row r="164">
          <cell r="I164">
            <v>350</v>
          </cell>
          <cell r="M164">
            <v>0</v>
          </cell>
          <cell r="N164">
            <v>350</v>
          </cell>
        </row>
        <row r="165">
          <cell r="I165">
            <v>200</v>
          </cell>
          <cell r="M165">
            <v>0</v>
          </cell>
          <cell r="N165">
            <v>200</v>
          </cell>
        </row>
        <row r="166">
          <cell r="I166">
            <v>400</v>
          </cell>
          <cell r="M166">
            <v>0</v>
          </cell>
          <cell r="N166">
            <v>400</v>
          </cell>
        </row>
        <row r="167">
          <cell r="I167">
            <v>0</v>
          </cell>
          <cell r="M167">
            <v>5000</v>
          </cell>
          <cell r="N167">
            <v>5000</v>
          </cell>
        </row>
        <row r="169">
          <cell r="I169">
            <v>12500</v>
          </cell>
          <cell r="M169">
            <v>0</v>
          </cell>
          <cell r="N169">
            <v>12500</v>
          </cell>
        </row>
        <row r="170">
          <cell r="I170">
            <v>500</v>
          </cell>
          <cell r="M170">
            <v>0</v>
          </cell>
          <cell r="N170">
            <v>500</v>
          </cell>
        </row>
        <row r="171">
          <cell r="I171">
            <v>6600</v>
          </cell>
          <cell r="M171">
            <v>0</v>
          </cell>
          <cell r="N171">
            <v>6600</v>
          </cell>
        </row>
        <row r="172">
          <cell r="I172">
            <v>700</v>
          </cell>
          <cell r="M172">
            <v>0</v>
          </cell>
          <cell r="N172">
            <v>700</v>
          </cell>
        </row>
        <row r="173">
          <cell r="I173">
            <v>4000</v>
          </cell>
          <cell r="M173">
            <v>0</v>
          </cell>
          <cell r="N173">
            <v>4000</v>
          </cell>
        </row>
        <row r="174">
          <cell r="I174">
            <v>500</v>
          </cell>
          <cell r="M174">
            <v>0</v>
          </cell>
          <cell r="N174">
            <v>500</v>
          </cell>
        </row>
        <row r="175">
          <cell r="I175">
            <v>200</v>
          </cell>
          <cell r="M175">
            <v>0</v>
          </cell>
          <cell r="N175">
            <v>200</v>
          </cell>
        </row>
        <row r="179">
          <cell r="I179">
            <v>48900</v>
          </cell>
          <cell r="M179">
            <v>0</v>
          </cell>
          <cell r="N179">
            <v>48900</v>
          </cell>
        </row>
        <row r="180">
          <cell r="I180">
            <v>48900</v>
          </cell>
          <cell r="M180">
            <v>0</v>
          </cell>
          <cell r="N180">
            <v>48900</v>
          </cell>
        </row>
        <row r="181">
          <cell r="I181">
            <v>27000</v>
          </cell>
          <cell r="M181">
            <v>0</v>
          </cell>
          <cell r="N181">
            <v>27000</v>
          </cell>
        </row>
        <row r="182">
          <cell r="I182">
            <v>1800</v>
          </cell>
          <cell r="M182">
            <v>0</v>
          </cell>
          <cell r="N182">
            <v>1800</v>
          </cell>
        </row>
        <row r="183">
          <cell r="I183">
            <v>300</v>
          </cell>
          <cell r="M183">
            <v>0</v>
          </cell>
          <cell r="N183">
            <v>300</v>
          </cell>
        </row>
        <row r="184">
          <cell r="I184">
            <v>11800</v>
          </cell>
          <cell r="M184">
            <v>0</v>
          </cell>
          <cell r="N184">
            <v>11800</v>
          </cell>
        </row>
        <row r="185">
          <cell r="I185">
            <v>8000</v>
          </cell>
          <cell r="M185">
            <v>0</v>
          </cell>
          <cell r="N185">
            <v>8000</v>
          </cell>
        </row>
        <row r="187">
          <cell r="I187">
            <v>28000</v>
          </cell>
          <cell r="M187">
            <v>0</v>
          </cell>
          <cell r="N187">
            <v>28000</v>
          </cell>
        </row>
        <row r="188">
          <cell r="I188">
            <v>28000</v>
          </cell>
          <cell r="M188">
            <v>0</v>
          </cell>
          <cell r="N188">
            <v>28000</v>
          </cell>
        </row>
        <row r="190">
          <cell r="I190">
            <v>28000</v>
          </cell>
          <cell r="M190">
            <v>0</v>
          </cell>
          <cell r="N190">
            <v>28000</v>
          </cell>
        </row>
        <row r="192">
          <cell r="I192">
            <v>83655</v>
          </cell>
          <cell r="M192">
            <v>0</v>
          </cell>
          <cell r="N192">
            <v>83655</v>
          </cell>
        </row>
        <row r="193">
          <cell r="I193">
            <v>1500</v>
          </cell>
          <cell r="M193">
            <v>0</v>
          </cell>
          <cell r="N193">
            <v>1500</v>
          </cell>
        </row>
        <row r="194">
          <cell r="I194">
            <v>1500</v>
          </cell>
          <cell r="M194">
            <v>0</v>
          </cell>
          <cell r="N194">
            <v>1500</v>
          </cell>
        </row>
        <row r="196">
          <cell r="I196">
            <v>82155</v>
          </cell>
          <cell r="M196">
            <v>0</v>
          </cell>
          <cell r="N196">
            <v>82155</v>
          </cell>
        </row>
        <row r="197">
          <cell r="I197">
            <v>82155</v>
          </cell>
          <cell r="M197">
            <v>0</v>
          </cell>
          <cell r="N197">
            <v>82155</v>
          </cell>
        </row>
        <row r="199">
          <cell r="I199">
            <v>5888450</v>
          </cell>
          <cell r="M199">
            <v>82000</v>
          </cell>
          <cell r="N199">
            <v>5970450</v>
          </cell>
        </row>
        <row r="200">
          <cell r="I200">
            <v>2779934</v>
          </cell>
          <cell r="M200">
            <v>63000</v>
          </cell>
          <cell r="N200">
            <v>2842934</v>
          </cell>
        </row>
        <row r="203">
          <cell r="I203">
            <v>337015</v>
          </cell>
          <cell r="M203">
            <v>0</v>
          </cell>
          <cell r="N203">
            <v>337015</v>
          </cell>
        </row>
        <row r="204">
          <cell r="I204">
            <v>145348</v>
          </cell>
          <cell r="M204">
            <v>0</v>
          </cell>
          <cell r="N204">
            <v>145348</v>
          </cell>
        </row>
        <row r="205">
          <cell r="I205">
            <v>1561843</v>
          </cell>
          <cell r="M205">
            <v>0</v>
          </cell>
          <cell r="N205">
            <v>1561843</v>
          </cell>
        </row>
        <row r="206">
          <cell r="I206">
            <v>121635</v>
          </cell>
          <cell r="M206">
            <v>0</v>
          </cell>
          <cell r="N206">
            <v>121635</v>
          </cell>
        </row>
        <row r="207">
          <cell r="I207">
            <v>273186</v>
          </cell>
          <cell r="M207">
            <v>0</v>
          </cell>
          <cell r="N207">
            <v>273186</v>
          </cell>
        </row>
        <row r="208">
          <cell r="I208">
            <v>43632</v>
          </cell>
          <cell r="M208">
            <v>0</v>
          </cell>
          <cell r="N208">
            <v>43632</v>
          </cell>
        </row>
        <row r="209">
          <cell r="I209">
            <v>3630</v>
          </cell>
          <cell r="M209">
            <v>0</v>
          </cell>
          <cell r="N209">
            <v>3630</v>
          </cell>
        </row>
        <row r="210">
          <cell r="I210">
            <v>40300</v>
          </cell>
          <cell r="M210">
            <v>0</v>
          </cell>
          <cell r="N210">
            <v>40300</v>
          </cell>
        </row>
        <row r="211">
          <cell r="I211">
            <v>29616</v>
          </cell>
          <cell r="M211">
            <v>0</v>
          </cell>
          <cell r="N211">
            <v>29616</v>
          </cell>
        </row>
        <row r="212">
          <cell r="I212">
            <v>68400</v>
          </cell>
          <cell r="M212">
            <v>0</v>
          </cell>
          <cell r="N212">
            <v>68400</v>
          </cell>
        </row>
        <row r="213">
          <cell r="I213">
            <v>10200</v>
          </cell>
          <cell r="M213">
            <v>0</v>
          </cell>
          <cell r="N213">
            <v>10200</v>
          </cell>
        </row>
        <row r="214">
          <cell r="I214">
            <v>2770</v>
          </cell>
          <cell r="M214">
            <v>0</v>
          </cell>
          <cell r="N214">
            <v>2770</v>
          </cell>
        </row>
        <row r="215">
          <cell r="I215">
            <v>29484</v>
          </cell>
          <cell r="M215">
            <v>0</v>
          </cell>
          <cell r="N215">
            <v>29484</v>
          </cell>
        </row>
        <row r="216">
          <cell r="I216">
            <v>700</v>
          </cell>
          <cell r="M216">
            <v>0</v>
          </cell>
          <cell r="N216">
            <v>700</v>
          </cell>
        </row>
        <row r="217">
          <cell r="I217">
            <v>3250</v>
          </cell>
          <cell r="M217">
            <v>0</v>
          </cell>
          <cell r="N217">
            <v>3250</v>
          </cell>
        </row>
        <row r="218">
          <cell r="I218">
            <v>5850</v>
          </cell>
          <cell r="M218">
            <v>0</v>
          </cell>
          <cell r="N218">
            <v>5850</v>
          </cell>
        </row>
        <row r="219">
          <cell r="I219">
            <v>2400</v>
          </cell>
          <cell r="M219">
            <v>0</v>
          </cell>
          <cell r="N219">
            <v>2400</v>
          </cell>
        </row>
        <row r="220">
          <cell r="I220">
            <v>95437</v>
          </cell>
          <cell r="M220">
            <v>0</v>
          </cell>
          <cell r="N220">
            <v>95437</v>
          </cell>
        </row>
        <row r="221">
          <cell r="I221">
            <v>208</v>
          </cell>
          <cell r="M221">
            <v>0</v>
          </cell>
          <cell r="N221">
            <v>208</v>
          </cell>
        </row>
        <row r="222">
          <cell r="I222">
            <v>400</v>
          </cell>
          <cell r="M222">
            <v>0</v>
          </cell>
          <cell r="N222">
            <v>400</v>
          </cell>
        </row>
        <row r="223">
          <cell r="I223">
            <v>1850</v>
          </cell>
          <cell r="M223">
            <v>0</v>
          </cell>
          <cell r="N223">
            <v>1850</v>
          </cell>
        </row>
        <row r="224">
          <cell r="I224">
            <v>2780</v>
          </cell>
          <cell r="M224">
            <v>0</v>
          </cell>
          <cell r="N224">
            <v>2780</v>
          </cell>
        </row>
        <row r="225">
          <cell r="I225">
            <v>0</v>
          </cell>
          <cell r="M225">
            <v>63000</v>
          </cell>
          <cell r="N225">
            <v>63000</v>
          </cell>
        </row>
        <row r="227">
          <cell r="I227">
            <v>200331</v>
          </cell>
          <cell r="M227">
            <v>0</v>
          </cell>
          <cell r="N227">
            <v>200331</v>
          </cell>
        </row>
        <row r="230">
          <cell r="I230">
            <v>26700</v>
          </cell>
          <cell r="M230">
            <v>0</v>
          </cell>
          <cell r="N230">
            <v>26700</v>
          </cell>
        </row>
        <row r="231">
          <cell r="I231">
            <v>11801</v>
          </cell>
          <cell r="M231">
            <v>0</v>
          </cell>
          <cell r="N231">
            <v>11801</v>
          </cell>
        </row>
        <row r="232">
          <cell r="I232">
            <v>108437</v>
          </cell>
          <cell r="M232">
            <v>0</v>
          </cell>
          <cell r="N232">
            <v>108437</v>
          </cell>
        </row>
        <row r="233">
          <cell r="I233">
            <v>8782</v>
          </cell>
          <cell r="M233">
            <v>0</v>
          </cell>
          <cell r="N233">
            <v>8782</v>
          </cell>
        </row>
        <row r="234">
          <cell r="I234">
            <v>19162</v>
          </cell>
          <cell r="M234">
            <v>0</v>
          </cell>
          <cell r="N234">
            <v>19162</v>
          </cell>
        </row>
        <row r="235">
          <cell r="I235">
            <v>3061</v>
          </cell>
          <cell r="M235">
            <v>0</v>
          </cell>
          <cell r="N235">
            <v>3061</v>
          </cell>
        </row>
        <row r="236">
          <cell r="I236">
            <v>2271</v>
          </cell>
          <cell r="M236">
            <v>0</v>
          </cell>
          <cell r="N236">
            <v>2271</v>
          </cell>
        </row>
        <row r="237">
          <cell r="I237">
            <v>2130</v>
          </cell>
          <cell r="M237">
            <v>0</v>
          </cell>
          <cell r="N237">
            <v>2130</v>
          </cell>
        </row>
        <row r="238">
          <cell r="I238">
            <v>5000</v>
          </cell>
          <cell r="M238">
            <v>0</v>
          </cell>
          <cell r="N238">
            <v>5000</v>
          </cell>
        </row>
        <row r="239">
          <cell r="I239">
            <v>300</v>
          </cell>
          <cell r="M239">
            <v>0</v>
          </cell>
          <cell r="N239">
            <v>300</v>
          </cell>
        </row>
        <row r="240">
          <cell r="I240">
            <v>2463</v>
          </cell>
          <cell r="M240">
            <v>0</v>
          </cell>
          <cell r="N240">
            <v>2463</v>
          </cell>
        </row>
        <row r="241">
          <cell r="I241">
            <v>340</v>
          </cell>
          <cell r="M241">
            <v>0</v>
          </cell>
          <cell r="N241">
            <v>340</v>
          </cell>
        </row>
        <row r="242">
          <cell r="I242">
            <v>9374</v>
          </cell>
          <cell r="M242">
            <v>0</v>
          </cell>
          <cell r="N242">
            <v>9374</v>
          </cell>
        </row>
        <row r="243">
          <cell r="I243">
            <v>250</v>
          </cell>
          <cell r="M243">
            <v>0</v>
          </cell>
          <cell r="N243">
            <v>250</v>
          </cell>
        </row>
        <row r="244">
          <cell r="I244">
            <v>260</v>
          </cell>
          <cell r="M244">
            <v>0</v>
          </cell>
          <cell r="N244">
            <v>260</v>
          </cell>
        </row>
        <row r="246">
          <cell r="I246">
            <v>277115</v>
          </cell>
          <cell r="M246">
            <v>19000</v>
          </cell>
          <cell r="N246">
            <v>296115</v>
          </cell>
        </row>
        <row r="248">
          <cell r="I248">
            <v>20249</v>
          </cell>
          <cell r="M248">
            <v>0</v>
          </cell>
          <cell r="N248">
            <v>20249</v>
          </cell>
        </row>
        <row r="249">
          <cell r="I249">
            <v>19713</v>
          </cell>
          <cell r="M249">
            <v>0</v>
          </cell>
          <cell r="N249">
            <v>19713</v>
          </cell>
        </row>
        <row r="250">
          <cell r="I250">
            <v>158736</v>
          </cell>
          <cell r="M250">
            <v>0</v>
          </cell>
          <cell r="N250">
            <v>158736</v>
          </cell>
        </row>
        <row r="251">
          <cell r="I251">
            <v>10437</v>
          </cell>
          <cell r="M251">
            <v>0</v>
          </cell>
          <cell r="N251">
            <v>10437</v>
          </cell>
        </row>
        <row r="252">
          <cell r="I252">
            <v>28312</v>
          </cell>
          <cell r="M252">
            <v>0</v>
          </cell>
          <cell r="N252">
            <v>28312</v>
          </cell>
        </row>
        <row r="253">
          <cell r="I253">
            <v>4523</v>
          </cell>
          <cell r="M253">
            <v>0</v>
          </cell>
          <cell r="N253">
            <v>4523</v>
          </cell>
        </row>
        <row r="254">
          <cell r="I254">
            <v>4849</v>
          </cell>
          <cell r="M254">
            <v>0</v>
          </cell>
          <cell r="N254">
            <v>4849</v>
          </cell>
        </row>
        <row r="256">
          <cell r="I256">
            <v>4900</v>
          </cell>
          <cell r="M256">
            <v>0</v>
          </cell>
          <cell r="N256">
            <v>4900</v>
          </cell>
        </row>
        <row r="257">
          <cell r="I257">
            <v>7000</v>
          </cell>
          <cell r="M257">
            <v>0</v>
          </cell>
          <cell r="N257">
            <v>7000</v>
          </cell>
        </row>
        <row r="258">
          <cell r="I258">
            <v>581</v>
          </cell>
          <cell r="M258">
            <v>0</v>
          </cell>
          <cell r="N258">
            <v>581</v>
          </cell>
        </row>
        <row r="259">
          <cell r="I259">
            <v>375</v>
          </cell>
          <cell r="M259">
            <v>0</v>
          </cell>
          <cell r="N259">
            <v>375</v>
          </cell>
        </row>
        <row r="260">
          <cell r="I260">
            <v>2549</v>
          </cell>
          <cell r="M260">
            <v>0</v>
          </cell>
          <cell r="N260">
            <v>2549</v>
          </cell>
        </row>
        <row r="261">
          <cell r="I261">
            <v>720</v>
          </cell>
          <cell r="M261">
            <v>0</v>
          </cell>
          <cell r="N261">
            <v>720</v>
          </cell>
        </row>
        <row r="262">
          <cell r="I262">
            <v>400</v>
          </cell>
          <cell r="M262">
            <v>0</v>
          </cell>
          <cell r="N262">
            <v>400</v>
          </cell>
        </row>
        <row r="263">
          <cell r="I263">
            <v>250</v>
          </cell>
          <cell r="M263">
            <v>0</v>
          </cell>
          <cell r="N263">
            <v>250</v>
          </cell>
        </row>
        <row r="264">
          <cell r="I264">
            <v>12921</v>
          </cell>
          <cell r="M264">
            <v>0</v>
          </cell>
          <cell r="N264">
            <v>12921</v>
          </cell>
        </row>
        <row r="265">
          <cell r="I265">
            <v>200</v>
          </cell>
          <cell r="M265">
            <v>0</v>
          </cell>
          <cell r="N265">
            <v>200</v>
          </cell>
        </row>
        <row r="266">
          <cell r="I266">
            <v>400</v>
          </cell>
          <cell r="M266">
            <v>0</v>
          </cell>
          <cell r="N266">
            <v>400</v>
          </cell>
        </row>
        <row r="267">
          <cell r="I267">
            <v>0</v>
          </cell>
          <cell r="M267">
            <v>19000</v>
          </cell>
          <cell r="N267">
            <v>19000</v>
          </cell>
        </row>
        <row r="269">
          <cell r="I269">
            <v>1677100</v>
          </cell>
          <cell r="M269">
            <v>0</v>
          </cell>
          <cell r="N269">
            <v>1677100</v>
          </cell>
        </row>
        <row r="272">
          <cell r="I272">
            <v>564856</v>
          </cell>
          <cell r="M272">
            <v>0</v>
          </cell>
          <cell r="N272">
            <v>564856</v>
          </cell>
        </row>
        <row r="273">
          <cell r="I273">
            <v>70634</v>
          </cell>
          <cell r="M273">
            <v>0</v>
          </cell>
          <cell r="N273">
            <v>70634</v>
          </cell>
        </row>
        <row r="274">
          <cell r="I274">
            <v>687297</v>
          </cell>
          <cell r="M274">
            <v>0</v>
          </cell>
          <cell r="N274">
            <v>687297</v>
          </cell>
        </row>
        <row r="275">
          <cell r="I275">
            <v>51963</v>
          </cell>
          <cell r="M275">
            <v>0</v>
          </cell>
          <cell r="N275">
            <v>51963</v>
          </cell>
        </row>
        <row r="276">
          <cell r="I276">
            <v>123227</v>
          </cell>
          <cell r="M276">
            <v>0</v>
          </cell>
          <cell r="N276">
            <v>123227</v>
          </cell>
        </row>
        <row r="277">
          <cell r="I277">
            <v>19681</v>
          </cell>
          <cell r="M277">
            <v>0</v>
          </cell>
          <cell r="N277">
            <v>19681</v>
          </cell>
        </row>
        <row r="278">
          <cell r="I278">
            <v>17190</v>
          </cell>
          <cell r="M278">
            <v>0</v>
          </cell>
          <cell r="N278">
            <v>17190</v>
          </cell>
        </row>
        <row r="279">
          <cell r="I279">
            <v>2500</v>
          </cell>
          <cell r="M279">
            <v>0</v>
          </cell>
          <cell r="N279">
            <v>2500</v>
          </cell>
        </row>
        <row r="280">
          <cell r="I280">
            <v>65900</v>
          </cell>
          <cell r="M280">
            <v>0</v>
          </cell>
          <cell r="N280">
            <v>65900</v>
          </cell>
        </row>
        <row r="281">
          <cell r="I281">
            <v>1400</v>
          </cell>
          <cell r="M281">
            <v>0</v>
          </cell>
          <cell r="N281">
            <v>1400</v>
          </cell>
        </row>
        <row r="282">
          <cell r="I282">
            <v>1000</v>
          </cell>
          <cell r="M282">
            <v>0</v>
          </cell>
          <cell r="N282">
            <v>1000</v>
          </cell>
        </row>
        <row r="283">
          <cell r="I283">
            <v>16906</v>
          </cell>
          <cell r="M283">
            <v>0</v>
          </cell>
          <cell r="N283">
            <v>16906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1000</v>
          </cell>
          <cell r="M285">
            <v>0</v>
          </cell>
          <cell r="N285">
            <v>1000</v>
          </cell>
        </row>
        <row r="286">
          <cell r="I286">
            <v>1900</v>
          </cell>
          <cell r="M286">
            <v>0</v>
          </cell>
          <cell r="N286">
            <v>1900</v>
          </cell>
        </row>
        <row r="287">
          <cell r="I287">
            <v>2400</v>
          </cell>
          <cell r="M287">
            <v>0</v>
          </cell>
          <cell r="N287">
            <v>2400</v>
          </cell>
        </row>
        <row r="288">
          <cell r="I288">
            <v>45764</v>
          </cell>
          <cell r="M288">
            <v>0</v>
          </cell>
          <cell r="N288">
            <v>45764</v>
          </cell>
        </row>
        <row r="289">
          <cell r="I289">
            <v>92</v>
          </cell>
          <cell r="M289">
            <v>0</v>
          </cell>
          <cell r="N289">
            <v>92</v>
          </cell>
        </row>
        <row r="290">
          <cell r="I290">
            <v>1140</v>
          </cell>
          <cell r="M290">
            <v>0</v>
          </cell>
          <cell r="N290">
            <v>1140</v>
          </cell>
        </row>
        <row r="291">
          <cell r="I291">
            <v>1250</v>
          </cell>
          <cell r="M291">
            <v>0</v>
          </cell>
          <cell r="N291">
            <v>1250</v>
          </cell>
        </row>
        <row r="293">
          <cell r="I293">
            <v>169749</v>
          </cell>
          <cell r="M293">
            <v>0</v>
          </cell>
          <cell r="N293">
            <v>169749</v>
          </cell>
        </row>
        <row r="294">
          <cell r="I294">
            <v>150</v>
          </cell>
          <cell r="M294">
            <v>0</v>
          </cell>
          <cell r="N294">
            <v>150</v>
          </cell>
        </row>
        <row r="295">
          <cell r="I295">
            <v>2562</v>
          </cell>
          <cell r="M295">
            <v>0</v>
          </cell>
          <cell r="N295">
            <v>2562</v>
          </cell>
        </row>
        <row r="296">
          <cell r="I296">
            <v>36666</v>
          </cell>
          <cell r="M296">
            <v>0</v>
          </cell>
          <cell r="N296">
            <v>36666</v>
          </cell>
        </row>
        <row r="297">
          <cell r="I297">
            <v>2708</v>
          </cell>
          <cell r="M297">
            <v>0</v>
          </cell>
          <cell r="N297">
            <v>2708</v>
          </cell>
        </row>
        <row r="298">
          <cell r="I298">
            <v>5613</v>
          </cell>
          <cell r="M298">
            <v>0</v>
          </cell>
          <cell r="N298">
            <v>5613</v>
          </cell>
        </row>
        <row r="299">
          <cell r="I299">
            <v>896</v>
          </cell>
          <cell r="M299">
            <v>0</v>
          </cell>
          <cell r="N299">
            <v>896</v>
          </cell>
        </row>
        <row r="300">
          <cell r="I300">
            <v>41187</v>
          </cell>
          <cell r="M300">
            <v>0</v>
          </cell>
          <cell r="N300">
            <v>41187</v>
          </cell>
        </row>
        <row r="301">
          <cell r="I301">
            <v>5000</v>
          </cell>
          <cell r="M301">
            <v>0</v>
          </cell>
          <cell r="N301">
            <v>5000</v>
          </cell>
        </row>
        <row r="302">
          <cell r="I302">
            <v>150</v>
          </cell>
          <cell r="M302">
            <v>0</v>
          </cell>
          <cell r="N302">
            <v>150</v>
          </cell>
        </row>
        <row r="303">
          <cell r="I303">
            <v>68868</v>
          </cell>
          <cell r="M303">
            <v>0</v>
          </cell>
          <cell r="N303">
            <v>68868</v>
          </cell>
        </row>
        <row r="304">
          <cell r="I304">
            <v>2160</v>
          </cell>
          <cell r="M304">
            <v>0</v>
          </cell>
          <cell r="N304">
            <v>2160</v>
          </cell>
        </row>
        <row r="305">
          <cell r="I305">
            <v>300</v>
          </cell>
          <cell r="M305">
            <v>0</v>
          </cell>
          <cell r="N305">
            <v>300</v>
          </cell>
        </row>
        <row r="306">
          <cell r="I306">
            <v>1700</v>
          </cell>
          <cell r="M306">
            <v>0</v>
          </cell>
          <cell r="N306">
            <v>1700</v>
          </cell>
        </row>
        <row r="307">
          <cell r="I307">
            <v>1048</v>
          </cell>
          <cell r="M307">
            <v>0</v>
          </cell>
          <cell r="N307">
            <v>1048</v>
          </cell>
        </row>
        <row r="308">
          <cell r="I308">
            <v>31</v>
          </cell>
          <cell r="M308">
            <v>0</v>
          </cell>
          <cell r="N308">
            <v>31</v>
          </cell>
        </row>
        <row r="309">
          <cell r="I309">
            <v>710</v>
          </cell>
          <cell r="M309">
            <v>0</v>
          </cell>
          <cell r="N309">
            <v>710</v>
          </cell>
        </row>
        <row r="311">
          <cell r="I311">
            <v>203078</v>
          </cell>
          <cell r="M311">
            <v>0</v>
          </cell>
          <cell r="N311">
            <v>203078</v>
          </cell>
        </row>
        <row r="312">
          <cell r="I312">
            <v>500</v>
          </cell>
          <cell r="M312">
            <v>0</v>
          </cell>
          <cell r="N312">
            <v>500</v>
          </cell>
        </row>
        <row r="313">
          <cell r="I313">
            <v>137085</v>
          </cell>
          <cell r="M313">
            <v>0</v>
          </cell>
          <cell r="N313">
            <v>137085</v>
          </cell>
        </row>
        <row r="314">
          <cell r="I314">
            <v>9869</v>
          </cell>
          <cell r="M314">
            <v>0</v>
          </cell>
          <cell r="N314">
            <v>9869</v>
          </cell>
        </row>
        <row r="315">
          <cell r="I315">
            <v>20537</v>
          </cell>
          <cell r="M315">
            <v>0</v>
          </cell>
          <cell r="N315">
            <v>20537</v>
          </cell>
        </row>
        <row r="316">
          <cell r="I316">
            <v>3280</v>
          </cell>
          <cell r="M316">
            <v>0</v>
          </cell>
          <cell r="N316">
            <v>3280</v>
          </cell>
        </row>
        <row r="317">
          <cell r="I317">
            <v>7000</v>
          </cell>
          <cell r="M317">
            <v>0</v>
          </cell>
          <cell r="N317">
            <v>7000</v>
          </cell>
        </row>
        <row r="318">
          <cell r="I318">
            <v>2800</v>
          </cell>
          <cell r="M318">
            <v>0</v>
          </cell>
          <cell r="N318">
            <v>2800</v>
          </cell>
        </row>
        <row r="319">
          <cell r="I319">
            <v>1000</v>
          </cell>
          <cell r="M319">
            <v>0</v>
          </cell>
          <cell r="N319">
            <v>1000</v>
          </cell>
        </row>
        <row r="320">
          <cell r="I320">
            <v>750</v>
          </cell>
          <cell r="M320">
            <v>0</v>
          </cell>
          <cell r="N320">
            <v>750</v>
          </cell>
        </row>
        <row r="321">
          <cell r="I321">
            <v>3046</v>
          </cell>
          <cell r="M321">
            <v>0</v>
          </cell>
          <cell r="N321">
            <v>3046</v>
          </cell>
        </row>
        <row r="322">
          <cell r="I322">
            <v>1000</v>
          </cell>
          <cell r="M322">
            <v>0</v>
          </cell>
          <cell r="N322">
            <v>1000</v>
          </cell>
        </row>
        <row r="323">
          <cell r="I323">
            <v>400</v>
          </cell>
          <cell r="M323">
            <v>0</v>
          </cell>
          <cell r="N323">
            <v>400</v>
          </cell>
        </row>
        <row r="324">
          <cell r="I324">
            <v>4000</v>
          </cell>
          <cell r="M324">
            <v>0</v>
          </cell>
          <cell r="N324">
            <v>4000</v>
          </cell>
        </row>
        <row r="325">
          <cell r="I325">
            <v>2800</v>
          </cell>
          <cell r="M325">
            <v>0</v>
          </cell>
          <cell r="N325">
            <v>2800</v>
          </cell>
        </row>
        <row r="326">
          <cell r="I326">
            <v>120</v>
          </cell>
          <cell r="M326">
            <v>0</v>
          </cell>
          <cell r="N326">
            <v>120</v>
          </cell>
        </row>
        <row r="327">
          <cell r="I327">
            <v>4541</v>
          </cell>
          <cell r="M327">
            <v>0</v>
          </cell>
          <cell r="N327">
            <v>4541</v>
          </cell>
        </row>
        <row r="328">
          <cell r="I328">
            <v>1800</v>
          </cell>
          <cell r="M328">
            <v>0</v>
          </cell>
          <cell r="N328">
            <v>1800</v>
          </cell>
        </row>
        <row r="329">
          <cell r="I329">
            <v>450</v>
          </cell>
          <cell r="M329">
            <v>0</v>
          </cell>
          <cell r="N329">
            <v>450</v>
          </cell>
        </row>
        <row r="330">
          <cell r="I330">
            <v>2100</v>
          </cell>
          <cell r="M330">
            <v>0</v>
          </cell>
          <cell r="N330">
            <v>2100</v>
          </cell>
        </row>
        <row r="332">
          <cell r="I332">
            <v>22525</v>
          </cell>
          <cell r="M332">
            <v>0</v>
          </cell>
          <cell r="N332">
            <v>22525</v>
          </cell>
        </row>
        <row r="333">
          <cell r="I333">
            <v>200</v>
          </cell>
          <cell r="M333">
            <v>0</v>
          </cell>
          <cell r="N333">
            <v>200</v>
          </cell>
        </row>
        <row r="334">
          <cell r="I334">
            <v>500</v>
          </cell>
          <cell r="M334">
            <v>0</v>
          </cell>
          <cell r="N334">
            <v>500</v>
          </cell>
        </row>
        <row r="335">
          <cell r="I335">
            <v>21825</v>
          </cell>
          <cell r="M335">
            <v>0</v>
          </cell>
          <cell r="N335">
            <v>21825</v>
          </cell>
        </row>
        <row r="337">
          <cell r="I337">
            <v>519686</v>
          </cell>
          <cell r="M337">
            <v>0</v>
          </cell>
          <cell r="N337">
            <v>519686</v>
          </cell>
        </row>
        <row r="338">
          <cell r="I338">
            <v>4752</v>
          </cell>
          <cell r="M338">
            <v>0</v>
          </cell>
          <cell r="N338">
            <v>4752</v>
          </cell>
        </row>
        <row r="339">
          <cell r="I339">
            <v>155820</v>
          </cell>
          <cell r="M339">
            <v>0</v>
          </cell>
          <cell r="N339">
            <v>155820</v>
          </cell>
        </row>
        <row r="340">
          <cell r="I340">
            <v>12257</v>
          </cell>
          <cell r="M340">
            <v>0</v>
          </cell>
          <cell r="N340">
            <v>12257</v>
          </cell>
        </row>
        <row r="341">
          <cell r="I341">
            <v>25784</v>
          </cell>
          <cell r="M341">
            <v>0</v>
          </cell>
          <cell r="N341">
            <v>25784</v>
          </cell>
        </row>
        <row r="342">
          <cell r="I342">
            <v>4119</v>
          </cell>
          <cell r="M342">
            <v>0</v>
          </cell>
          <cell r="N342">
            <v>4119</v>
          </cell>
        </row>
        <row r="343">
          <cell r="I343">
            <v>28430</v>
          </cell>
          <cell r="M343">
            <v>0</v>
          </cell>
          <cell r="N343">
            <v>28430</v>
          </cell>
        </row>
        <row r="344">
          <cell r="I344">
            <v>221739</v>
          </cell>
          <cell r="M344">
            <v>0</v>
          </cell>
          <cell r="N344">
            <v>221739</v>
          </cell>
        </row>
        <row r="345">
          <cell r="I345">
            <v>29060</v>
          </cell>
          <cell r="M345">
            <v>0</v>
          </cell>
          <cell r="N345">
            <v>29060</v>
          </cell>
        </row>
        <row r="346">
          <cell r="I346">
            <v>17429</v>
          </cell>
          <cell r="M346">
            <v>0</v>
          </cell>
          <cell r="N346">
            <v>17429</v>
          </cell>
        </row>
        <row r="347">
          <cell r="I347">
            <v>375</v>
          </cell>
          <cell r="M347">
            <v>0</v>
          </cell>
          <cell r="N347">
            <v>375</v>
          </cell>
        </row>
        <row r="348">
          <cell r="I348">
            <v>10863</v>
          </cell>
          <cell r="M348">
            <v>0</v>
          </cell>
          <cell r="N348">
            <v>10863</v>
          </cell>
        </row>
        <row r="349">
          <cell r="I349">
            <v>240</v>
          </cell>
          <cell r="M349">
            <v>0</v>
          </cell>
          <cell r="N349">
            <v>240</v>
          </cell>
        </row>
        <row r="350">
          <cell r="I350">
            <v>250</v>
          </cell>
          <cell r="M350">
            <v>0</v>
          </cell>
          <cell r="N350">
            <v>250</v>
          </cell>
        </row>
        <row r="351">
          <cell r="I351">
            <v>8384</v>
          </cell>
          <cell r="M351">
            <v>0</v>
          </cell>
          <cell r="N351">
            <v>8384</v>
          </cell>
        </row>
        <row r="352">
          <cell r="I352">
            <v>184</v>
          </cell>
          <cell r="M352">
            <v>0</v>
          </cell>
          <cell r="N352">
            <v>184</v>
          </cell>
        </row>
        <row r="353">
          <cell r="M353">
            <v>0</v>
          </cell>
        </row>
        <row r="354">
          <cell r="I354">
            <v>38932</v>
          </cell>
          <cell r="M354">
            <v>0</v>
          </cell>
          <cell r="N354">
            <v>38932</v>
          </cell>
        </row>
        <row r="355">
          <cell r="I355">
            <v>38932</v>
          </cell>
          <cell r="M355">
            <v>0</v>
          </cell>
          <cell r="N355">
            <v>38932</v>
          </cell>
        </row>
        <row r="357">
          <cell r="I357">
            <v>66264</v>
          </cell>
          <cell r="M357">
            <v>63000</v>
          </cell>
          <cell r="N357">
            <v>129264</v>
          </cell>
        </row>
        <row r="358">
          <cell r="I358">
            <v>3300</v>
          </cell>
          <cell r="M358">
            <v>0</v>
          </cell>
          <cell r="N358">
            <v>3300</v>
          </cell>
        </row>
        <row r="359">
          <cell r="I359">
            <v>1000</v>
          </cell>
          <cell r="M359">
            <v>0</v>
          </cell>
          <cell r="N359">
            <v>1000</v>
          </cell>
        </row>
        <row r="360">
          <cell r="I360">
            <v>1000</v>
          </cell>
          <cell r="M360">
            <v>0</v>
          </cell>
          <cell r="N360">
            <v>1000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2">
          <cell r="I362">
            <v>300</v>
          </cell>
          <cell r="M362">
            <v>0</v>
          </cell>
          <cell r="N362">
            <v>300</v>
          </cell>
        </row>
        <row r="364">
          <cell r="I364">
            <v>62964</v>
          </cell>
          <cell r="M364">
            <v>63000</v>
          </cell>
          <cell r="N364">
            <v>125964</v>
          </cell>
        </row>
        <row r="365">
          <cell r="I365">
            <v>400</v>
          </cell>
          <cell r="M365">
            <v>0</v>
          </cell>
          <cell r="N365">
            <v>400</v>
          </cell>
        </row>
        <row r="366">
          <cell r="I366">
            <v>100</v>
          </cell>
          <cell r="M366">
            <v>0</v>
          </cell>
          <cell r="N366">
            <v>100</v>
          </cell>
        </row>
        <row r="367">
          <cell r="I367">
            <v>15600</v>
          </cell>
          <cell r="M367">
            <v>0</v>
          </cell>
          <cell r="N367">
            <v>15600</v>
          </cell>
        </row>
        <row r="368">
          <cell r="I368">
            <v>3000</v>
          </cell>
          <cell r="M368">
            <v>0</v>
          </cell>
          <cell r="N368">
            <v>3000</v>
          </cell>
        </row>
        <row r="369">
          <cell r="I369">
            <v>16500</v>
          </cell>
          <cell r="M369">
            <v>0</v>
          </cell>
          <cell r="N369">
            <v>16500</v>
          </cell>
        </row>
        <row r="370">
          <cell r="I370">
            <v>6964</v>
          </cell>
          <cell r="M370">
            <v>0</v>
          </cell>
          <cell r="N370">
            <v>6964</v>
          </cell>
        </row>
        <row r="371">
          <cell r="I371">
            <v>4000</v>
          </cell>
          <cell r="M371">
            <v>0</v>
          </cell>
          <cell r="N371">
            <v>4000</v>
          </cell>
        </row>
        <row r="372">
          <cell r="I372">
            <v>11700</v>
          </cell>
          <cell r="M372">
            <v>0</v>
          </cell>
          <cell r="N372">
            <v>11700</v>
          </cell>
        </row>
        <row r="373">
          <cell r="I373">
            <v>500</v>
          </cell>
          <cell r="M373">
            <v>0</v>
          </cell>
          <cell r="N373">
            <v>500</v>
          </cell>
        </row>
        <row r="374">
          <cell r="I374">
            <v>2200</v>
          </cell>
          <cell r="M374">
            <v>0</v>
          </cell>
          <cell r="N374">
            <v>2200</v>
          </cell>
        </row>
        <row r="375">
          <cell r="I375">
            <v>2000</v>
          </cell>
          <cell r="M375">
            <v>0</v>
          </cell>
          <cell r="N375">
            <v>2000</v>
          </cell>
        </row>
        <row r="376">
          <cell r="I376">
            <v>0</v>
          </cell>
          <cell r="M376">
            <v>63000</v>
          </cell>
          <cell r="N376">
            <v>63000</v>
          </cell>
        </row>
        <row r="378">
          <cell r="I378">
            <v>2326761.46</v>
          </cell>
          <cell r="M378">
            <v>0</v>
          </cell>
          <cell r="N378">
            <v>2326761.46</v>
          </cell>
        </row>
        <row r="379">
          <cell r="I379">
            <v>24000</v>
          </cell>
          <cell r="M379">
            <v>0</v>
          </cell>
          <cell r="N379">
            <v>24000</v>
          </cell>
        </row>
        <row r="381">
          <cell r="I381">
            <v>24000</v>
          </cell>
          <cell r="M381">
            <v>0</v>
          </cell>
          <cell r="N381">
            <v>24000</v>
          </cell>
        </row>
        <row r="384">
          <cell r="I384">
            <v>1657700</v>
          </cell>
          <cell r="M384">
            <v>0</v>
          </cell>
          <cell r="N384">
            <v>1657700</v>
          </cell>
        </row>
        <row r="385">
          <cell r="I385">
            <v>3000</v>
          </cell>
          <cell r="M385">
            <v>0</v>
          </cell>
          <cell r="N385">
            <v>3000</v>
          </cell>
        </row>
        <row r="386">
          <cell r="I386">
            <v>110</v>
          </cell>
          <cell r="M386">
            <v>0</v>
          </cell>
          <cell r="N386">
            <v>110</v>
          </cell>
        </row>
        <row r="387">
          <cell r="I387">
            <v>1592000</v>
          </cell>
          <cell r="M387">
            <v>0</v>
          </cell>
          <cell r="N387">
            <v>1592000</v>
          </cell>
        </row>
        <row r="388">
          <cell r="I388">
            <v>19600</v>
          </cell>
          <cell r="M388">
            <v>0</v>
          </cell>
          <cell r="N388">
            <v>19600</v>
          </cell>
        </row>
        <row r="389">
          <cell r="I389">
            <v>1351</v>
          </cell>
          <cell r="M389">
            <v>0</v>
          </cell>
          <cell r="N389">
            <v>1351</v>
          </cell>
        </row>
        <row r="390">
          <cell r="I390">
            <v>17452</v>
          </cell>
          <cell r="M390">
            <v>0</v>
          </cell>
          <cell r="N390">
            <v>17452</v>
          </cell>
        </row>
        <row r="391">
          <cell r="I391">
            <v>514</v>
          </cell>
          <cell r="M391">
            <v>0</v>
          </cell>
          <cell r="N391">
            <v>514</v>
          </cell>
        </row>
        <row r="392">
          <cell r="I392">
            <v>3900</v>
          </cell>
          <cell r="M392">
            <v>0</v>
          </cell>
          <cell r="N392">
            <v>3900</v>
          </cell>
        </row>
        <row r="393">
          <cell r="I393">
            <v>3400</v>
          </cell>
          <cell r="M393">
            <v>0</v>
          </cell>
          <cell r="N393">
            <v>3400</v>
          </cell>
        </row>
        <row r="394">
          <cell r="I394">
            <v>1250</v>
          </cell>
          <cell r="M394">
            <v>0</v>
          </cell>
          <cell r="N394">
            <v>1250</v>
          </cell>
        </row>
        <row r="395">
          <cell r="I395">
            <v>1630</v>
          </cell>
          <cell r="M395">
            <v>0</v>
          </cell>
          <cell r="N395">
            <v>1630</v>
          </cell>
        </row>
        <row r="396">
          <cell r="I396">
            <v>80</v>
          </cell>
          <cell r="M396">
            <v>0</v>
          </cell>
          <cell r="N396">
            <v>80</v>
          </cell>
        </row>
        <row r="397">
          <cell r="I397">
            <v>7000</v>
          </cell>
          <cell r="M397">
            <v>0</v>
          </cell>
          <cell r="N397">
            <v>7000</v>
          </cell>
        </row>
        <row r="398">
          <cell r="I398">
            <v>1620</v>
          </cell>
          <cell r="M398">
            <v>0</v>
          </cell>
          <cell r="N398">
            <v>1620</v>
          </cell>
        </row>
        <row r="399">
          <cell r="I399">
            <v>229</v>
          </cell>
          <cell r="M399">
            <v>0</v>
          </cell>
          <cell r="N399">
            <v>229</v>
          </cell>
        </row>
        <row r="400">
          <cell r="I400">
            <v>1047</v>
          </cell>
          <cell r="M400">
            <v>0</v>
          </cell>
          <cell r="N400">
            <v>1047</v>
          </cell>
        </row>
        <row r="401">
          <cell r="I401">
            <v>1000</v>
          </cell>
          <cell r="M401">
            <v>0</v>
          </cell>
          <cell r="N401">
            <v>1000</v>
          </cell>
        </row>
        <row r="402">
          <cell r="I402">
            <v>1467</v>
          </cell>
          <cell r="M402">
            <v>0</v>
          </cell>
          <cell r="N402">
            <v>1467</v>
          </cell>
        </row>
        <row r="403">
          <cell r="I403">
            <v>350</v>
          </cell>
          <cell r="M403">
            <v>0</v>
          </cell>
          <cell r="N403">
            <v>350</v>
          </cell>
        </row>
        <row r="404">
          <cell r="I404">
            <v>700</v>
          </cell>
          <cell r="M404">
            <v>0</v>
          </cell>
          <cell r="N404">
            <v>700</v>
          </cell>
        </row>
        <row r="407">
          <cell r="I407">
            <v>3002</v>
          </cell>
          <cell r="M407">
            <v>0</v>
          </cell>
          <cell r="N407">
            <v>3002</v>
          </cell>
        </row>
        <row r="408">
          <cell r="I408">
            <v>1000</v>
          </cell>
          <cell r="M408">
            <v>0</v>
          </cell>
          <cell r="N408">
            <v>1000</v>
          </cell>
        </row>
        <row r="409">
          <cell r="I409">
            <v>2002</v>
          </cell>
          <cell r="M409">
            <v>0</v>
          </cell>
          <cell r="N409">
            <v>2002</v>
          </cell>
        </row>
        <row r="411">
          <cell r="I411">
            <v>156041</v>
          </cell>
          <cell r="M411">
            <v>0</v>
          </cell>
          <cell r="N411">
            <v>156041</v>
          </cell>
        </row>
        <row r="412">
          <cell r="I412">
            <v>156041</v>
          </cell>
          <cell r="M412">
            <v>0</v>
          </cell>
          <cell r="N412">
            <v>156041</v>
          </cell>
        </row>
        <row r="414">
          <cell r="I414">
            <v>116100</v>
          </cell>
          <cell r="M414">
            <v>0</v>
          </cell>
          <cell r="N414">
            <v>116100</v>
          </cell>
        </row>
        <row r="415">
          <cell r="I415">
            <v>116000</v>
          </cell>
          <cell r="M415">
            <v>0</v>
          </cell>
          <cell r="N415">
            <v>116000</v>
          </cell>
        </row>
        <row r="416">
          <cell r="I416">
            <v>100</v>
          </cell>
          <cell r="M416">
            <v>0</v>
          </cell>
          <cell r="N416">
            <v>100</v>
          </cell>
        </row>
        <row r="418">
          <cell r="I418">
            <v>19993</v>
          </cell>
          <cell r="M418">
            <v>0</v>
          </cell>
          <cell r="N418">
            <v>19993</v>
          </cell>
        </row>
        <row r="419">
          <cell r="I419">
            <v>19993</v>
          </cell>
          <cell r="M419">
            <v>0</v>
          </cell>
          <cell r="N419">
            <v>19993</v>
          </cell>
        </row>
        <row r="421">
          <cell r="I421">
            <v>285420</v>
          </cell>
          <cell r="M421">
            <v>0</v>
          </cell>
          <cell r="N421">
            <v>285420</v>
          </cell>
        </row>
        <row r="422">
          <cell r="I422">
            <v>2350</v>
          </cell>
          <cell r="M422">
            <v>0</v>
          </cell>
          <cell r="N422">
            <v>2350</v>
          </cell>
        </row>
        <row r="423">
          <cell r="I423">
            <v>196520</v>
          </cell>
          <cell r="M423">
            <v>0</v>
          </cell>
          <cell r="N423">
            <v>196520</v>
          </cell>
        </row>
        <row r="424">
          <cell r="I424">
            <v>13558</v>
          </cell>
          <cell r="M424">
            <v>0</v>
          </cell>
          <cell r="N424">
            <v>13558</v>
          </cell>
        </row>
        <row r="425">
          <cell r="I425">
            <v>33114</v>
          </cell>
          <cell r="M425">
            <v>0</v>
          </cell>
          <cell r="N425">
            <v>33114</v>
          </cell>
        </row>
        <row r="426">
          <cell r="I426">
            <v>5009</v>
          </cell>
          <cell r="M426">
            <v>0</v>
          </cell>
          <cell r="N426">
            <v>5009</v>
          </cell>
        </row>
        <row r="427">
          <cell r="I427">
            <v>6060</v>
          </cell>
          <cell r="M427">
            <v>0</v>
          </cell>
          <cell r="N427">
            <v>6060</v>
          </cell>
        </row>
        <row r="428">
          <cell r="I428">
            <v>5200</v>
          </cell>
          <cell r="M428">
            <v>0</v>
          </cell>
          <cell r="N428">
            <v>5200</v>
          </cell>
        </row>
        <row r="429">
          <cell r="I429">
            <v>1000</v>
          </cell>
          <cell r="M429">
            <v>0</v>
          </cell>
          <cell r="N429">
            <v>1000</v>
          </cell>
        </row>
        <row r="430">
          <cell r="I430">
            <v>480</v>
          </cell>
          <cell r="M430">
            <v>0</v>
          </cell>
          <cell r="N430">
            <v>480</v>
          </cell>
        </row>
        <row r="431">
          <cell r="I431">
            <v>5970</v>
          </cell>
          <cell r="M431">
            <v>0</v>
          </cell>
          <cell r="N431">
            <v>5970</v>
          </cell>
        </row>
        <row r="432">
          <cell r="I432">
            <v>840</v>
          </cell>
          <cell r="M432">
            <v>0</v>
          </cell>
          <cell r="N432">
            <v>840</v>
          </cell>
        </row>
        <row r="433">
          <cell r="I433">
            <v>2220</v>
          </cell>
          <cell r="M433">
            <v>0</v>
          </cell>
          <cell r="N433">
            <v>2220</v>
          </cell>
        </row>
        <row r="434">
          <cell r="I434">
            <v>1400</v>
          </cell>
          <cell r="M434">
            <v>0</v>
          </cell>
          <cell r="N434">
            <v>1400</v>
          </cell>
        </row>
        <row r="435">
          <cell r="I435">
            <v>470</v>
          </cell>
          <cell r="M435">
            <v>0</v>
          </cell>
          <cell r="N435">
            <v>470</v>
          </cell>
        </row>
        <row r="436">
          <cell r="I436">
            <v>7155</v>
          </cell>
          <cell r="M436">
            <v>0</v>
          </cell>
          <cell r="N436">
            <v>7155</v>
          </cell>
        </row>
        <row r="437">
          <cell r="I437">
            <v>270</v>
          </cell>
          <cell r="M437">
            <v>0</v>
          </cell>
          <cell r="N437">
            <v>270</v>
          </cell>
        </row>
        <row r="438">
          <cell r="I438">
            <v>1800</v>
          </cell>
          <cell r="M438">
            <v>0</v>
          </cell>
          <cell r="N438">
            <v>1800</v>
          </cell>
        </row>
        <row r="439">
          <cell r="I439">
            <v>588</v>
          </cell>
          <cell r="M439">
            <v>0</v>
          </cell>
          <cell r="N439">
            <v>588</v>
          </cell>
        </row>
        <row r="440">
          <cell r="I440">
            <v>1416</v>
          </cell>
          <cell r="M440">
            <v>0</v>
          </cell>
          <cell r="N440">
            <v>1416</v>
          </cell>
        </row>
        <row r="442">
          <cell r="I442">
            <v>22100</v>
          </cell>
          <cell r="M442">
            <v>0</v>
          </cell>
          <cell r="N442">
            <v>22100</v>
          </cell>
        </row>
        <row r="443">
          <cell r="I443">
            <v>2696</v>
          </cell>
          <cell r="M443">
            <v>0</v>
          </cell>
          <cell r="N443">
            <v>2696</v>
          </cell>
        </row>
        <row r="444">
          <cell r="I444">
            <v>314</v>
          </cell>
          <cell r="M444">
            <v>0</v>
          </cell>
          <cell r="N444">
            <v>314</v>
          </cell>
        </row>
        <row r="445">
          <cell r="I445">
            <v>18900</v>
          </cell>
          <cell r="M445">
            <v>0</v>
          </cell>
          <cell r="N445">
            <v>18900</v>
          </cell>
        </row>
        <row r="446">
          <cell r="I446">
            <v>190</v>
          </cell>
          <cell r="M446">
            <v>0</v>
          </cell>
          <cell r="N446">
            <v>190</v>
          </cell>
        </row>
        <row r="448">
          <cell r="I448">
            <v>42405.46</v>
          </cell>
          <cell r="M448">
            <v>0</v>
          </cell>
          <cell r="N448">
            <v>42405.46</v>
          </cell>
        </row>
        <row r="449">
          <cell r="I449">
            <v>34605.46</v>
          </cell>
          <cell r="M449">
            <v>0</v>
          </cell>
          <cell r="N449">
            <v>34605.46</v>
          </cell>
        </row>
        <row r="450">
          <cell r="I450">
            <v>7800</v>
          </cell>
          <cell r="M450">
            <v>0</v>
          </cell>
          <cell r="N450">
            <v>7800</v>
          </cell>
        </row>
        <row r="452">
          <cell r="I452">
            <v>122111.54000000004</v>
          </cell>
          <cell r="M452">
            <v>0</v>
          </cell>
          <cell r="N452">
            <v>122111.54000000004</v>
          </cell>
        </row>
        <row r="453">
          <cell r="I453">
            <v>122111.54000000004</v>
          </cell>
          <cell r="M453">
            <v>0</v>
          </cell>
          <cell r="N453">
            <v>122111.54000000004</v>
          </cell>
        </row>
        <row r="454">
          <cell r="I454">
            <v>189.94</v>
          </cell>
          <cell r="M454">
            <v>0</v>
          </cell>
          <cell r="N454">
            <v>189.94</v>
          </cell>
        </row>
        <row r="455">
          <cell r="I455">
            <v>10.06</v>
          </cell>
          <cell r="M455">
            <v>0</v>
          </cell>
          <cell r="N455">
            <v>10.06</v>
          </cell>
        </row>
        <row r="456">
          <cell r="I456">
            <v>5360</v>
          </cell>
          <cell r="M456">
            <v>0</v>
          </cell>
          <cell r="N456">
            <v>5360</v>
          </cell>
        </row>
        <row r="457">
          <cell r="I457">
            <v>48375.08</v>
          </cell>
          <cell r="M457">
            <v>0</v>
          </cell>
          <cell r="N457">
            <v>48375.08</v>
          </cell>
        </row>
        <row r="458">
          <cell r="I458">
            <v>2561.0299999999997</v>
          </cell>
          <cell r="M458">
            <v>0</v>
          </cell>
          <cell r="N458">
            <v>2561.0299999999997</v>
          </cell>
        </row>
        <row r="459">
          <cell r="I459">
            <v>2760.84</v>
          </cell>
          <cell r="M459">
            <v>0</v>
          </cell>
          <cell r="N459">
            <v>2760.84</v>
          </cell>
        </row>
        <row r="460">
          <cell r="I460">
            <v>146.16</v>
          </cell>
          <cell r="M460">
            <v>0</v>
          </cell>
          <cell r="N460">
            <v>146.16</v>
          </cell>
        </row>
        <row r="461">
          <cell r="I461">
            <v>7854.58</v>
          </cell>
          <cell r="M461">
            <v>0</v>
          </cell>
          <cell r="N461">
            <v>7854.58</v>
          </cell>
        </row>
        <row r="462">
          <cell r="I462">
            <v>415.83</v>
          </cell>
          <cell r="M462">
            <v>0</v>
          </cell>
          <cell r="N462">
            <v>415.83</v>
          </cell>
        </row>
        <row r="463">
          <cell r="I463">
            <v>1208.02</v>
          </cell>
          <cell r="M463">
            <v>0</v>
          </cell>
          <cell r="N463">
            <v>1208.02</v>
          </cell>
        </row>
        <row r="464">
          <cell r="I464">
            <v>63.96</v>
          </cell>
          <cell r="M464">
            <v>0</v>
          </cell>
          <cell r="N464">
            <v>63.96</v>
          </cell>
        </row>
        <row r="465">
          <cell r="I465">
            <v>7303.360000000001</v>
          </cell>
          <cell r="M465">
            <v>0</v>
          </cell>
          <cell r="N465">
            <v>7303.360000000001</v>
          </cell>
        </row>
        <row r="466">
          <cell r="I466">
            <v>1434.71</v>
          </cell>
          <cell r="M466">
            <v>0</v>
          </cell>
          <cell r="N466">
            <v>1434.71</v>
          </cell>
        </row>
        <row r="467">
          <cell r="I467">
            <v>189.94</v>
          </cell>
          <cell r="M467">
            <v>0</v>
          </cell>
          <cell r="N467">
            <v>189.94</v>
          </cell>
        </row>
        <row r="468">
          <cell r="I468">
            <v>10.06</v>
          </cell>
          <cell r="M468">
            <v>0</v>
          </cell>
          <cell r="N468">
            <v>10.06</v>
          </cell>
        </row>
        <row r="469">
          <cell r="I469">
            <v>35818.08</v>
          </cell>
          <cell r="M469">
            <v>0</v>
          </cell>
          <cell r="N469">
            <v>35818.08</v>
          </cell>
        </row>
        <row r="470">
          <cell r="I470">
            <v>4414.25</v>
          </cell>
          <cell r="M470">
            <v>0</v>
          </cell>
          <cell r="N470">
            <v>4414.25</v>
          </cell>
        </row>
        <row r="471">
          <cell r="I471">
            <v>355.64</v>
          </cell>
          <cell r="M471">
            <v>0</v>
          </cell>
          <cell r="N471">
            <v>355.64</v>
          </cell>
        </row>
        <row r="474">
          <cell r="I474">
            <v>94.97</v>
          </cell>
          <cell r="M474">
            <v>0</v>
          </cell>
          <cell r="N474">
            <v>94.97</v>
          </cell>
        </row>
        <row r="475">
          <cell r="I475">
            <v>5.03</v>
          </cell>
          <cell r="M475">
            <v>0</v>
          </cell>
          <cell r="N475">
            <v>5.03</v>
          </cell>
        </row>
        <row r="476">
          <cell r="I476">
            <v>800</v>
          </cell>
          <cell r="M476">
            <v>0</v>
          </cell>
          <cell r="N476">
            <v>800</v>
          </cell>
        </row>
        <row r="477">
          <cell r="I477">
            <v>340</v>
          </cell>
          <cell r="M477">
            <v>0</v>
          </cell>
          <cell r="N477">
            <v>340</v>
          </cell>
        </row>
        <row r="478">
          <cell r="I478">
            <v>2400</v>
          </cell>
          <cell r="M478">
            <v>0</v>
          </cell>
          <cell r="N478">
            <v>2400</v>
          </cell>
        </row>
        <row r="480">
          <cell r="I480">
            <v>355612</v>
          </cell>
          <cell r="M480">
            <v>0</v>
          </cell>
          <cell r="N480">
            <v>355612</v>
          </cell>
        </row>
        <row r="481">
          <cell r="I481">
            <v>193529</v>
          </cell>
          <cell r="M481">
            <v>0</v>
          </cell>
          <cell r="N481">
            <v>193529</v>
          </cell>
        </row>
        <row r="482">
          <cell r="I482">
            <v>9146</v>
          </cell>
          <cell r="M482">
            <v>0</v>
          </cell>
          <cell r="N482">
            <v>9146</v>
          </cell>
        </row>
        <row r="483">
          <cell r="I483">
            <v>128534</v>
          </cell>
          <cell r="M483">
            <v>0</v>
          </cell>
          <cell r="N483">
            <v>128534</v>
          </cell>
        </row>
        <row r="484">
          <cell r="I484">
            <v>8142</v>
          </cell>
          <cell r="M484">
            <v>0</v>
          </cell>
          <cell r="N484">
            <v>8142</v>
          </cell>
        </row>
        <row r="485">
          <cell r="I485">
            <v>22300</v>
          </cell>
          <cell r="M485">
            <v>0</v>
          </cell>
          <cell r="N485">
            <v>22300</v>
          </cell>
        </row>
        <row r="486">
          <cell r="I486">
            <v>3562</v>
          </cell>
          <cell r="M486">
            <v>0</v>
          </cell>
          <cell r="N486">
            <v>3562</v>
          </cell>
        </row>
        <row r="487">
          <cell r="I487">
            <v>1700</v>
          </cell>
          <cell r="M487">
            <v>0</v>
          </cell>
          <cell r="N487">
            <v>1700</v>
          </cell>
        </row>
        <row r="488">
          <cell r="I488">
            <v>1200</v>
          </cell>
          <cell r="M488">
            <v>0</v>
          </cell>
          <cell r="N488">
            <v>1200</v>
          </cell>
        </row>
        <row r="489">
          <cell r="I489">
            <v>6100</v>
          </cell>
          <cell r="M489">
            <v>0</v>
          </cell>
          <cell r="N489">
            <v>6100</v>
          </cell>
        </row>
        <row r="490">
          <cell r="I490">
            <v>500</v>
          </cell>
          <cell r="M490">
            <v>0</v>
          </cell>
          <cell r="N490">
            <v>500</v>
          </cell>
        </row>
        <row r="491">
          <cell r="I491">
            <v>200</v>
          </cell>
          <cell r="M491">
            <v>0</v>
          </cell>
          <cell r="N491">
            <v>200</v>
          </cell>
        </row>
        <row r="492">
          <cell r="I492">
            <v>3820</v>
          </cell>
          <cell r="M492">
            <v>0</v>
          </cell>
          <cell r="N492">
            <v>3820</v>
          </cell>
        </row>
        <row r="493">
          <cell r="I493">
            <v>350</v>
          </cell>
          <cell r="M493">
            <v>0</v>
          </cell>
          <cell r="N493">
            <v>350</v>
          </cell>
        </row>
        <row r="494">
          <cell r="I494">
            <v>520</v>
          </cell>
          <cell r="M494">
            <v>0</v>
          </cell>
          <cell r="N494">
            <v>520</v>
          </cell>
        </row>
        <row r="495">
          <cell r="I495">
            <v>6805</v>
          </cell>
          <cell r="M495">
            <v>0</v>
          </cell>
          <cell r="N495">
            <v>6805</v>
          </cell>
        </row>
        <row r="496">
          <cell r="I496">
            <v>200</v>
          </cell>
          <cell r="M496">
            <v>0</v>
          </cell>
          <cell r="N496">
            <v>200</v>
          </cell>
        </row>
        <row r="497">
          <cell r="I497">
            <v>450</v>
          </cell>
          <cell r="M497">
            <v>0</v>
          </cell>
          <cell r="N497">
            <v>450</v>
          </cell>
        </row>
        <row r="499">
          <cell r="I499">
            <v>24224</v>
          </cell>
          <cell r="M499">
            <v>0</v>
          </cell>
          <cell r="N499">
            <v>24224</v>
          </cell>
        </row>
        <row r="500">
          <cell r="I500">
            <v>24224</v>
          </cell>
          <cell r="M500">
            <v>0</v>
          </cell>
          <cell r="N500">
            <v>24224</v>
          </cell>
        </row>
        <row r="502">
          <cell r="I502">
            <v>59932</v>
          </cell>
          <cell r="M502">
            <v>0</v>
          </cell>
          <cell r="N502">
            <v>59932</v>
          </cell>
        </row>
        <row r="503">
          <cell r="I503">
            <v>75</v>
          </cell>
          <cell r="M503">
            <v>0</v>
          </cell>
          <cell r="N503">
            <v>75</v>
          </cell>
        </row>
        <row r="504">
          <cell r="I504">
            <v>28437</v>
          </cell>
          <cell r="M504">
            <v>0</v>
          </cell>
          <cell r="N504">
            <v>28437</v>
          </cell>
        </row>
        <row r="505">
          <cell r="I505">
            <v>2255</v>
          </cell>
          <cell r="M505">
            <v>0</v>
          </cell>
          <cell r="N505">
            <v>2255</v>
          </cell>
        </row>
        <row r="506">
          <cell r="I506">
            <v>4709</v>
          </cell>
          <cell r="M506">
            <v>0</v>
          </cell>
          <cell r="N506">
            <v>4709</v>
          </cell>
        </row>
        <row r="507">
          <cell r="I507">
            <v>753</v>
          </cell>
          <cell r="M507">
            <v>0</v>
          </cell>
          <cell r="N507">
            <v>753</v>
          </cell>
        </row>
        <row r="508">
          <cell r="I508">
            <v>4749</v>
          </cell>
          <cell r="M508">
            <v>0</v>
          </cell>
          <cell r="N508">
            <v>4749</v>
          </cell>
        </row>
        <row r="509">
          <cell r="I509">
            <v>5000</v>
          </cell>
          <cell r="M509">
            <v>0</v>
          </cell>
          <cell r="N509">
            <v>5000</v>
          </cell>
        </row>
        <row r="510">
          <cell r="I510">
            <v>1669</v>
          </cell>
          <cell r="M510">
            <v>0</v>
          </cell>
          <cell r="N510">
            <v>1669</v>
          </cell>
        </row>
        <row r="511">
          <cell r="I511">
            <v>200</v>
          </cell>
          <cell r="M511">
            <v>0</v>
          </cell>
          <cell r="N511">
            <v>200</v>
          </cell>
        </row>
        <row r="512">
          <cell r="I512">
            <v>5410</v>
          </cell>
          <cell r="M512">
            <v>0</v>
          </cell>
          <cell r="N512">
            <v>5410</v>
          </cell>
        </row>
        <row r="513">
          <cell r="I513">
            <v>1200</v>
          </cell>
          <cell r="M513">
            <v>0</v>
          </cell>
          <cell r="N513">
            <v>1200</v>
          </cell>
        </row>
        <row r="514">
          <cell r="I514">
            <v>3996</v>
          </cell>
          <cell r="M514">
            <v>0</v>
          </cell>
          <cell r="N514">
            <v>3996</v>
          </cell>
        </row>
        <row r="515">
          <cell r="I515">
            <v>400</v>
          </cell>
          <cell r="M515">
            <v>0</v>
          </cell>
          <cell r="N515">
            <v>400</v>
          </cell>
        </row>
        <row r="516">
          <cell r="I516">
            <v>1048</v>
          </cell>
          <cell r="M516">
            <v>0</v>
          </cell>
          <cell r="N516">
            <v>1048</v>
          </cell>
        </row>
        <row r="517">
          <cell r="I517">
            <v>31</v>
          </cell>
          <cell r="M517">
            <v>0</v>
          </cell>
          <cell r="N517">
            <v>31</v>
          </cell>
        </row>
        <row r="519">
          <cell r="I519">
            <v>1187</v>
          </cell>
          <cell r="M519">
            <v>0</v>
          </cell>
          <cell r="N519">
            <v>1187</v>
          </cell>
        </row>
        <row r="520">
          <cell r="I520">
            <v>1187</v>
          </cell>
          <cell r="M520">
            <v>0</v>
          </cell>
          <cell r="N520">
            <v>1187</v>
          </cell>
        </row>
        <row r="522">
          <cell r="I522">
            <v>76740</v>
          </cell>
          <cell r="M522">
            <v>0</v>
          </cell>
          <cell r="N522">
            <v>76740</v>
          </cell>
        </row>
        <row r="523">
          <cell r="I523">
            <v>35520</v>
          </cell>
          <cell r="M523">
            <v>0</v>
          </cell>
          <cell r="N523">
            <v>35520</v>
          </cell>
        </row>
        <row r="524">
          <cell r="I524">
            <v>1100</v>
          </cell>
          <cell r="M524">
            <v>0</v>
          </cell>
          <cell r="N524">
            <v>1100</v>
          </cell>
        </row>
        <row r="525">
          <cell r="I525">
            <v>200</v>
          </cell>
          <cell r="M525">
            <v>0</v>
          </cell>
          <cell r="N525">
            <v>200</v>
          </cell>
        </row>
        <row r="526">
          <cell r="I526">
            <v>40</v>
          </cell>
          <cell r="M526">
            <v>0</v>
          </cell>
          <cell r="N526">
            <v>40</v>
          </cell>
        </row>
        <row r="527">
          <cell r="I527">
            <v>8400</v>
          </cell>
          <cell r="M527">
            <v>0</v>
          </cell>
          <cell r="N527">
            <v>8400</v>
          </cell>
        </row>
        <row r="528">
          <cell r="I528">
            <v>9000</v>
          </cell>
          <cell r="M528">
            <v>0</v>
          </cell>
          <cell r="N528">
            <v>9000</v>
          </cell>
        </row>
        <row r="529">
          <cell r="I529">
            <v>4600</v>
          </cell>
          <cell r="M529">
            <v>0</v>
          </cell>
          <cell r="N529">
            <v>4600</v>
          </cell>
        </row>
        <row r="530">
          <cell r="I530">
            <v>5000</v>
          </cell>
          <cell r="M530">
            <v>0</v>
          </cell>
          <cell r="N530">
            <v>5000</v>
          </cell>
        </row>
        <row r="531">
          <cell r="I531">
            <v>11680</v>
          </cell>
          <cell r="M531">
            <v>0</v>
          </cell>
          <cell r="N531">
            <v>11680</v>
          </cell>
        </row>
        <row r="532">
          <cell r="I532">
            <v>1200</v>
          </cell>
          <cell r="M532">
            <v>0</v>
          </cell>
          <cell r="N532">
            <v>1200</v>
          </cell>
        </row>
        <row r="534">
          <cell r="I534">
            <v>399649</v>
          </cell>
          <cell r="M534">
            <v>1131000</v>
          </cell>
          <cell r="N534">
            <v>1530649</v>
          </cell>
        </row>
        <row r="535">
          <cell r="I535">
            <v>37329</v>
          </cell>
          <cell r="M535">
            <v>0</v>
          </cell>
          <cell r="N535">
            <v>37329</v>
          </cell>
        </row>
        <row r="537">
          <cell r="I537">
            <v>12566</v>
          </cell>
          <cell r="M537">
            <v>0</v>
          </cell>
          <cell r="N537">
            <v>12566</v>
          </cell>
        </row>
        <row r="538">
          <cell r="I538">
            <v>10000</v>
          </cell>
          <cell r="M538">
            <v>0</v>
          </cell>
          <cell r="N538">
            <v>10000</v>
          </cell>
        </row>
        <row r="539">
          <cell r="I539">
            <v>8863</v>
          </cell>
          <cell r="M539">
            <v>0</v>
          </cell>
          <cell r="N539">
            <v>8863</v>
          </cell>
        </row>
        <row r="540">
          <cell r="I540">
            <v>5900</v>
          </cell>
          <cell r="M540">
            <v>0</v>
          </cell>
          <cell r="N540">
            <v>5900</v>
          </cell>
        </row>
        <row r="542">
          <cell r="I542">
            <v>39700</v>
          </cell>
          <cell r="M542">
            <v>0</v>
          </cell>
          <cell r="N542">
            <v>39700</v>
          </cell>
        </row>
        <row r="543">
          <cell r="I543">
            <v>35700</v>
          </cell>
          <cell r="M543">
            <v>0</v>
          </cell>
          <cell r="N543">
            <v>35700</v>
          </cell>
        </row>
        <row r="544">
          <cell r="I544">
            <v>4000</v>
          </cell>
          <cell r="M544">
            <v>0</v>
          </cell>
          <cell r="N544">
            <v>4000</v>
          </cell>
        </row>
        <row r="546">
          <cell r="I546">
            <v>30000</v>
          </cell>
          <cell r="M546">
            <v>0</v>
          </cell>
          <cell r="N546">
            <v>30000</v>
          </cell>
        </row>
        <row r="547">
          <cell r="I547">
            <v>1000</v>
          </cell>
          <cell r="M547">
            <v>0</v>
          </cell>
          <cell r="N547">
            <v>1000</v>
          </cell>
        </row>
        <row r="548">
          <cell r="I548">
            <v>29000</v>
          </cell>
          <cell r="M548">
            <v>0</v>
          </cell>
          <cell r="N548">
            <v>29000</v>
          </cell>
        </row>
        <row r="550">
          <cell r="I550">
            <v>5880</v>
          </cell>
          <cell r="M550">
            <v>0</v>
          </cell>
          <cell r="N550">
            <v>5880</v>
          </cell>
        </row>
        <row r="551">
          <cell r="I551">
            <v>5880</v>
          </cell>
          <cell r="M551">
            <v>0</v>
          </cell>
          <cell r="N551">
            <v>5880</v>
          </cell>
        </row>
        <row r="553">
          <cell r="I553">
            <v>225620</v>
          </cell>
          <cell r="M553">
            <v>35000</v>
          </cell>
          <cell r="N553">
            <v>260620</v>
          </cell>
        </row>
        <row r="554">
          <cell r="I554">
            <v>165000</v>
          </cell>
          <cell r="M554">
            <v>0</v>
          </cell>
          <cell r="N554">
            <v>165000</v>
          </cell>
        </row>
        <row r="556">
          <cell r="I556">
            <v>60620</v>
          </cell>
          <cell r="M556">
            <v>0</v>
          </cell>
          <cell r="N556">
            <v>60620</v>
          </cell>
        </row>
        <row r="557">
          <cell r="I557">
            <v>0</v>
          </cell>
          <cell r="M557">
            <v>35000</v>
          </cell>
          <cell r="N557">
            <v>35000</v>
          </cell>
        </row>
        <row r="559">
          <cell r="I559">
            <v>0</v>
          </cell>
          <cell r="M559">
            <v>1069000</v>
          </cell>
          <cell r="N559">
            <v>1069000</v>
          </cell>
        </row>
        <row r="561">
          <cell r="I561">
            <v>0</v>
          </cell>
          <cell r="M561">
            <v>1069000</v>
          </cell>
          <cell r="N561">
            <v>1069000</v>
          </cell>
        </row>
        <row r="563">
          <cell r="I563">
            <v>61120</v>
          </cell>
          <cell r="M563">
            <v>27000</v>
          </cell>
          <cell r="N563">
            <v>88120</v>
          </cell>
        </row>
        <row r="564">
          <cell r="I564">
            <v>940</v>
          </cell>
          <cell r="M564">
            <v>0</v>
          </cell>
          <cell r="N564">
            <v>940</v>
          </cell>
        </row>
        <row r="565">
          <cell r="I565">
            <v>6180</v>
          </cell>
          <cell r="M565">
            <v>0</v>
          </cell>
          <cell r="N565">
            <v>6180</v>
          </cell>
        </row>
        <row r="566">
          <cell r="I566">
            <v>4200</v>
          </cell>
          <cell r="M566">
            <v>0</v>
          </cell>
          <cell r="N566">
            <v>4200</v>
          </cell>
        </row>
        <row r="567">
          <cell r="I567">
            <v>45000</v>
          </cell>
          <cell r="M567">
            <v>0</v>
          </cell>
          <cell r="N567">
            <v>45000</v>
          </cell>
        </row>
        <row r="568">
          <cell r="I568">
            <v>3500</v>
          </cell>
          <cell r="M568">
            <v>0</v>
          </cell>
          <cell r="N568">
            <v>3500</v>
          </cell>
        </row>
        <row r="569">
          <cell r="I569">
            <v>1300</v>
          </cell>
          <cell r="M569">
            <v>0</v>
          </cell>
          <cell r="N569">
            <v>1300</v>
          </cell>
        </row>
        <row r="570">
          <cell r="I570">
            <v>0</v>
          </cell>
          <cell r="M570">
            <v>27000</v>
          </cell>
          <cell r="N570">
            <v>27000</v>
          </cell>
        </row>
        <row r="572">
          <cell r="I572">
            <v>453166</v>
          </cell>
          <cell r="M572">
            <v>464068.19</v>
          </cell>
          <cell r="N572">
            <v>917234.19</v>
          </cell>
        </row>
        <row r="573">
          <cell r="I573">
            <v>335050</v>
          </cell>
          <cell r="M573">
            <v>464068.19</v>
          </cell>
          <cell r="N573">
            <v>799118.19</v>
          </cell>
        </row>
        <row r="574">
          <cell r="I574">
            <v>320000</v>
          </cell>
          <cell r="M574">
            <v>0</v>
          </cell>
          <cell r="N574">
            <v>320000</v>
          </cell>
        </row>
        <row r="575">
          <cell r="I575">
            <v>4300</v>
          </cell>
          <cell r="M575">
            <v>0</v>
          </cell>
          <cell r="N575">
            <v>4300</v>
          </cell>
        </row>
        <row r="576">
          <cell r="I576">
            <v>790</v>
          </cell>
          <cell r="M576">
            <v>0</v>
          </cell>
          <cell r="N576">
            <v>790</v>
          </cell>
        </row>
        <row r="577">
          <cell r="I577">
            <v>140</v>
          </cell>
          <cell r="M577">
            <v>0</v>
          </cell>
          <cell r="N577">
            <v>140</v>
          </cell>
        </row>
        <row r="578">
          <cell r="I578">
            <v>1000</v>
          </cell>
          <cell r="M578">
            <v>0</v>
          </cell>
          <cell r="N578">
            <v>1000</v>
          </cell>
        </row>
        <row r="579">
          <cell r="I579">
            <v>1200</v>
          </cell>
          <cell r="M579">
            <v>0</v>
          </cell>
          <cell r="N579">
            <v>1200</v>
          </cell>
        </row>
        <row r="580">
          <cell r="I580">
            <v>4720</v>
          </cell>
          <cell r="M580">
            <v>0</v>
          </cell>
          <cell r="N580">
            <v>4720</v>
          </cell>
        </row>
        <row r="581">
          <cell r="I581">
            <v>1200</v>
          </cell>
          <cell r="M581">
            <v>0</v>
          </cell>
          <cell r="N581">
            <v>1200</v>
          </cell>
        </row>
        <row r="582">
          <cell r="I582">
            <v>1000</v>
          </cell>
          <cell r="M582">
            <v>0</v>
          </cell>
          <cell r="N582">
            <v>1000</v>
          </cell>
        </row>
        <row r="583">
          <cell r="I583">
            <v>700</v>
          </cell>
          <cell r="M583">
            <v>0</v>
          </cell>
          <cell r="N583">
            <v>700</v>
          </cell>
        </row>
        <row r="584">
          <cell r="I584">
            <v>0</v>
          </cell>
          <cell r="M584">
            <v>11620</v>
          </cell>
          <cell r="N584">
            <v>11620</v>
          </cell>
        </row>
        <row r="585">
          <cell r="I585">
            <v>0</v>
          </cell>
          <cell r="M585">
            <v>276852.5</v>
          </cell>
          <cell r="N585">
            <v>276852.5</v>
          </cell>
        </row>
        <row r="586">
          <cell r="I586">
            <v>0</v>
          </cell>
          <cell r="M586">
            <v>175595.69</v>
          </cell>
          <cell r="N586">
            <v>175595.69</v>
          </cell>
        </row>
        <row r="588">
          <cell r="I588">
            <v>117616</v>
          </cell>
          <cell r="M588">
            <v>0</v>
          </cell>
          <cell r="N588">
            <v>117616</v>
          </cell>
        </row>
        <row r="589">
          <cell r="I589">
            <v>117616</v>
          </cell>
          <cell r="M589">
            <v>0</v>
          </cell>
          <cell r="N589">
            <v>117616</v>
          </cell>
        </row>
        <row r="591">
          <cell r="I591">
            <v>500</v>
          </cell>
          <cell r="M591">
            <v>0</v>
          </cell>
          <cell r="N591">
            <v>500</v>
          </cell>
        </row>
        <row r="592">
          <cell r="I592">
            <v>500</v>
          </cell>
          <cell r="M592">
            <v>0</v>
          </cell>
          <cell r="N592">
            <v>500</v>
          </cell>
        </row>
        <row r="595">
          <cell r="I595">
            <v>235562</v>
          </cell>
          <cell r="M595">
            <v>0</v>
          </cell>
          <cell r="N595">
            <v>235562</v>
          </cell>
        </row>
        <row r="596">
          <cell r="I596">
            <v>235562</v>
          </cell>
          <cell r="M596">
            <v>0</v>
          </cell>
          <cell r="N596">
            <v>235562</v>
          </cell>
        </row>
        <row r="597">
          <cell r="I597">
            <v>115000</v>
          </cell>
          <cell r="M597">
            <v>0</v>
          </cell>
          <cell r="N597">
            <v>115000</v>
          </cell>
        </row>
        <row r="598">
          <cell r="I598">
            <v>13312</v>
          </cell>
          <cell r="M598">
            <v>0</v>
          </cell>
          <cell r="N598">
            <v>13312</v>
          </cell>
        </row>
        <row r="599">
          <cell r="I599">
            <v>2350</v>
          </cell>
          <cell r="M599">
            <v>0</v>
          </cell>
          <cell r="N599">
            <v>2350</v>
          </cell>
        </row>
        <row r="600">
          <cell r="I600">
            <v>400</v>
          </cell>
          <cell r="M600">
            <v>0</v>
          </cell>
          <cell r="N600">
            <v>400</v>
          </cell>
        </row>
        <row r="601">
          <cell r="I601">
            <v>2000</v>
          </cell>
          <cell r="M601">
            <v>0</v>
          </cell>
          <cell r="N601">
            <v>2000</v>
          </cell>
        </row>
        <row r="602">
          <cell r="I602">
            <v>20500</v>
          </cell>
          <cell r="M602">
            <v>0</v>
          </cell>
          <cell r="N602">
            <v>20500</v>
          </cell>
        </row>
        <row r="603">
          <cell r="I603">
            <v>42000</v>
          </cell>
          <cell r="M603">
            <v>0</v>
          </cell>
          <cell r="N603">
            <v>42000</v>
          </cell>
        </row>
        <row r="604">
          <cell r="I604">
            <v>40000</v>
          </cell>
          <cell r="M604">
            <v>0</v>
          </cell>
          <cell r="N604">
            <v>40000</v>
          </cell>
        </row>
        <row r="606">
          <cell r="I606">
            <v>12501880.270000001</v>
          </cell>
          <cell r="M606">
            <v>5949586.620000001</v>
          </cell>
          <cell r="N606">
            <v>18451466.89</v>
          </cell>
        </row>
        <row r="607">
          <cell r="I607">
            <v>8421283.100000001</v>
          </cell>
          <cell r="N607">
            <v>8421283.100000001</v>
          </cell>
        </row>
        <row r="608">
          <cell r="I608">
            <v>5491723.19</v>
          </cell>
          <cell r="N608">
            <v>5491723.19</v>
          </cell>
        </row>
        <row r="609">
          <cell r="I609">
            <v>2929559.91</v>
          </cell>
          <cell r="N609">
            <v>2929559.91</v>
          </cell>
        </row>
        <row r="610">
          <cell r="I610">
            <v>2632241.2199999997</v>
          </cell>
          <cell r="N610">
            <v>2632241.2199999997</v>
          </cell>
        </row>
        <row r="611">
          <cell r="I611">
            <v>1596288.05</v>
          </cell>
          <cell r="N611">
            <v>1596288.05</v>
          </cell>
        </row>
        <row r="612">
          <cell r="I612">
            <v>2334197.58</v>
          </cell>
          <cell r="N612">
            <v>2334197.58</v>
          </cell>
        </row>
        <row r="613">
          <cell r="I613">
            <v>122111.54000000002</v>
          </cell>
          <cell r="M613">
            <v>3924966.62</v>
          </cell>
          <cell r="N613">
            <v>4047078.16</v>
          </cell>
        </row>
        <row r="614">
          <cell r="I614">
            <v>28000</v>
          </cell>
          <cell r="N614">
            <v>28000</v>
          </cell>
        </row>
        <row r="615">
          <cell r="I615">
            <v>62964</v>
          </cell>
          <cell r="M615">
            <v>63000</v>
          </cell>
          <cell r="N615">
            <v>125964</v>
          </cell>
        </row>
        <row r="616">
          <cell r="I616">
            <v>3300</v>
          </cell>
          <cell r="N616">
            <v>3300</v>
          </cell>
        </row>
        <row r="617">
          <cell r="I617">
            <v>1896975.0000000002</v>
          </cell>
          <cell r="N617">
            <v>1896975.0000000002</v>
          </cell>
        </row>
        <row r="618">
          <cell r="I618">
            <v>103247</v>
          </cell>
          <cell r="M618">
            <v>65000</v>
          </cell>
          <cell r="N618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7"/>
  <sheetViews>
    <sheetView tabSelected="1" zoomScalePageLayoutView="0" workbookViewId="0" topLeftCell="A597">
      <selection activeCell="K616" sqref="K616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0.13671875" style="3" hidden="1" customWidth="1"/>
    <col min="6" max="6" width="14.57421875" style="1" hidden="1" customWidth="1"/>
    <col min="7" max="7" width="12.28125" style="1" hidden="1" customWidth="1"/>
    <col min="8" max="8" width="13.00390625" style="1" hidden="1" customWidth="1"/>
    <col min="9" max="10" width="13.421875" style="4" customWidth="1"/>
    <col min="11" max="11" width="13.421875" style="56" customWidth="1"/>
    <col min="12" max="12" width="13.28125" style="1" hidden="1" customWidth="1"/>
    <col min="13" max="13" width="13.421875" style="1" hidden="1" customWidth="1"/>
    <col min="14" max="14" width="13.00390625" style="1" hidden="1" customWidth="1"/>
    <col min="15" max="18" width="13.28125" style="4" customWidth="1"/>
    <col min="19" max="19" width="14.421875" style="5" customWidth="1"/>
    <col min="20" max="20" width="14.8515625" style="5" customWidth="1"/>
    <col min="21" max="16384" width="9.140625" style="5" customWidth="1"/>
  </cols>
  <sheetData>
    <row r="1" spans="4:20" ht="12.75">
      <c r="D1" s="6"/>
      <c r="E1" s="7"/>
      <c r="T1" s="8" t="s">
        <v>0</v>
      </c>
    </row>
    <row r="2" spans="1:20" s="62" customFormat="1" ht="18" customHeight="1">
      <c r="A2" s="77" t="s">
        <v>1</v>
      </c>
      <c r="B2" s="77" t="s">
        <v>2</v>
      </c>
      <c r="C2" s="77" t="s">
        <v>3</v>
      </c>
      <c r="D2" s="77" t="s">
        <v>4</v>
      </c>
      <c r="E2" s="75" t="s">
        <v>220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s="62" customFormat="1" ht="12">
      <c r="A3" s="78"/>
      <c r="B3" s="78"/>
      <c r="C3" s="78"/>
      <c r="D3" s="78"/>
      <c r="E3" s="71" t="s">
        <v>5</v>
      </c>
      <c r="F3" s="72" t="s">
        <v>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4" s="62" customFormat="1" ht="48">
      <c r="A4" s="78"/>
      <c r="B4" s="78"/>
      <c r="C4" s="78"/>
      <c r="D4" s="78"/>
      <c r="E4" s="71"/>
      <c r="F4" s="63" t="s">
        <v>7</v>
      </c>
      <c r="G4" s="63" t="s">
        <v>8</v>
      </c>
      <c r="H4" s="63" t="s">
        <v>9</v>
      </c>
      <c r="I4" s="64" t="s">
        <v>222</v>
      </c>
      <c r="J4" s="64" t="s">
        <v>217</v>
      </c>
      <c r="K4" s="64" t="s">
        <v>218</v>
      </c>
      <c r="L4" s="63" t="s">
        <v>10</v>
      </c>
      <c r="M4" s="63" t="s">
        <v>11</v>
      </c>
      <c r="N4" s="63" t="s">
        <v>12</v>
      </c>
      <c r="O4" s="64" t="s">
        <v>221</v>
      </c>
      <c r="P4" s="64" t="s">
        <v>223</v>
      </c>
      <c r="Q4" s="64" t="s">
        <v>224</v>
      </c>
      <c r="R4" s="65" t="s">
        <v>219</v>
      </c>
      <c r="S4" s="65" t="s">
        <v>216</v>
      </c>
      <c r="T4" s="65" t="s">
        <v>215</v>
      </c>
      <c r="X4" s="66"/>
    </row>
    <row r="5" spans="1:20" s="70" customFormat="1" ht="10.5" customHeight="1">
      <c r="A5" s="67">
        <v>1</v>
      </c>
      <c r="B5" s="67">
        <v>2</v>
      </c>
      <c r="C5" s="67">
        <v>3</v>
      </c>
      <c r="D5" s="67">
        <v>4</v>
      </c>
      <c r="E5" s="68">
        <v>5</v>
      </c>
      <c r="F5" s="68">
        <v>6</v>
      </c>
      <c r="G5" s="68">
        <v>7</v>
      </c>
      <c r="H5" s="68">
        <v>8</v>
      </c>
      <c r="I5" s="69">
        <v>5</v>
      </c>
      <c r="J5" s="69">
        <v>6</v>
      </c>
      <c r="K5" s="69">
        <v>7</v>
      </c>
      <c r="L5" s="68">
        <v>10</v>
      </c>
      <c r="M5" s="68">
        <v>11</v>
      </c>
      <c r="N5" s="68">
        <v>12</v>
      </c>
      <c r="O5" s="69">
        <v>8</v>
      </c>
      <c r="P5" s="69">
        <v>9</v>
      </c>
      <c r="Q5" s="69">
        <v>10</v>
      </c>
      <c r="R5" s="68">
        <v>11</v>
      </c>
      <c r="S5" s="69">
        <v>12</v>
      </c>
      <c r="T5" s="69">
        <v>13</v>
      </c>
    </row>
    <row r="6" spans="1:20" s="14" customFormat="1" ht="15.75">
      <c r="A6" s="9" t="s">
        <v>13</v>
      </c>
      <c r="B6" s="10"/>
      <c r="C6" s="9"/>
      <c r="D6" s="11" t="s">
        <v>14</v>
      </c>
      <c r="E6" s="12">
        <f>'[1]Arkusz1'!N11</f>
        <v>2883797</v>
      </c>
      <c r="F6" s="13">
        <f>'[1]Arkusz1'!I11</f>
        <v>200946.00000000003</v>
      </c>
      <c r="G6" s="12">
        <f>G7+G10+G14+G17</f>
        <v>0</v>
      </c>
      <c r="H6" s="12">
        <f>H7+H10+H14+H17</f>
        <v>0</v>
      </c>
      <c r="I6" s="13">
        <f>F6+G6-H6</f>
        <v>200946.00000000003</v>
      </c>
      <c r="J6" s="12">
        <f>J7+J10+J14+J17</f>
        <v>176673.29</v>
      </c>
      <c r="K6" s="57">
        <f>J6*100/I6</f>
        <v>87.92077971196241</v>
      </c>
      <c r="L6" s="12">
        <f>'[1]Arkusz1'!M11</f>
        <v>2682851</v>
      </c>
      <c r="M6" s="12">
        <f>M7+M14+M10</f>
        <v>0</v>
      </c>
      <c r="N6" s="12">
        <f>N7+N14+N10</f>
        <v>0</v>
      </c>
      <c r="O6" s="12">
        <f>L6+M6-N6</f>
        <v>2682851</v>
      </c>
      <c r="P6" s="12">
        <f>P10</f>
        <v>1308211.64</v>
      </c>
      <c r="Q6" s="57">
        <f>P6*100/O6</f>
        <v>48.761993863990206</v>
      </c>
      <c r="R6" s="12">
        <f>I6+O6</f>
        <v>2883797</v>
      </c>
      <c r="S6" s="12">
        <f>J6+P6</f>
        <v>1484884.93</v>
      </c>
      <c r="T6" s="57">
        <f>S6*100/R6</f>
        <v>51.49061913858708</v>
      </c>
    </row>
    <row r="7" spans="1:20" s="14" customFormat="1" ht="12.75">
      <c r="A7" s="15"/>
      <c r="B7" s="15" t="s">
        <v>15</v>
      </c>
      <c r="C7" s="15"/>
      <c r="D7" s="16" t="s">
        <v>16</v>
      </c>
      <c r="E7" s="12">
        <f>'[1]Arkusz1'!N12</f>
        <v>20000</v>
      </c>
      <c r="F7" s="13">
        <f>'[1]Arkusz1'!I12</f>
        <v>20000</v>
      </c>
      <c r="G7" s="17"/>
      <c r="H7" s="17"/>
      <c r="I7" s="13">
        <f aca="true" t="shared" si="0" ref="I7:I69">F7+G7-H7</f>
        <v>20000</v>
      </c>
      <c r="J7" s="18"/>
      <c r="K7" s="58">
        <f aca="true" t="shared" si="1" ref="K7:K69">J7*100/I7</f>
        <v>0</v>
      </c>
      <c r="L7" s="12">
        <f>'[1]Arkusz1'!M12</f>
        <v>0</v>
      </c>
      <c r="M7" s="18">
        <f>SUM(M8)</f>
        <v>0</v>
      </c>
      <c r="N7" s="18">
        <f>SUM(N8)</f>
        <v>0</v>
      </c>
      <c r="O7" s="12">
        <f aca="true" t="shared" si="2" ref="O7:O69">L7+M7-N7</f>
        <v>0</v>
      </c>
      <c r="P7" s="18"/>
      <c r="Q7" s="58"/>
      <c r="R7" s="12">
        <f>I7+O7</f>
        <v>20000</v>
      </c>
      <c r="S7" s="12">
        <f aca="true" t="shared" si="3" ref="S7:S69">J7+P7</f>
        <v>0</v>
      </c>
      <c r="T7" s="57">
        <f aca="true" t="shared" si="4" ref="T7:T69">S7*100/R7</f>
        <v>0</v>
      </c>
    </row>
    <row r="8" spans="1:20" ht="12.75">
      <c r="A8" s="19"/>
      <c r="B8" s="19"/>
      <c r="C8" s="19">
        <v>4300</v>
      </c>
      <c r="D8" s="20" t="s">
        <v>17</v>
      </c>
      <c r="E8" s="12">
        <f>'[1]Arkusz1'!N13</f>
        <v>20000</v>
      </c>
      <c r="F8" s="13">
        <f>'[1]Arkusz1'!I13</f>
        <v>20000</v>
      </c>
      <c r="G8" s="21"/>
      <c r="H8" s="21"/>
      <c r="I8" s="13">
        <f t="shared" si="0"/>
        <v>20000</v>
      </c>
      <c r="J8" s="18"/>
      <c r="K8" s="58">
        <f t="shared" si="1"/>
        <v>0</v>
      </c>
      <c r="L8" s="12">
        <f>'[1]Arkusz1'!M13</f>
        <v>0</v>
      </c>
      <c r="M8" s="22"/>
      <c r="N8" s="22"/>
      <c r="O8" s="12">
        <f t="shared" si="2"/>
        <v>0</v>
      </c>
      <c r="P8" s="18"/>
      <c r="Q8" s="58"/>
      <c r="R8" s="12">
        <f>I8+O8</f>
        <v>20000</v>
      </c>
      <c r="S8" s="12">
        <f t="shared" si="3"/>
        <v>0</v>
      </c>
      <c r="T8" s="57">
        <f t="shared" si="4"/>
        <v>0</v>
      </c>
    </row>
    <row r="9" spans="1:20" ht="12.75" customHeight="1">
      <c r="A9" s="19"/>
      <c r="B9" s="19"/>
      <c r="C9" s="19"/>
      <c r="D9" s="20"/>
      <c r="E9" s="12"/>
      <c r="F9" s="13"/>
      <c r="G9" s="21"/>
      <c r="H9" s="21"/>
      <c r="I9" s="13"/>
      <c r="J9" s="18"/>
      <c r="K9" s="58"/>
      <c r="L9" s="12"/>
      <c r="M9" s="22"/>
      <c r="N9" s="22"/>
      <c r="O9" s="12"/>
      <c r="P9" s="18"/>
      <c r="Q9" s="58"/>
      <c r="R9" s="12"/>
      <c r="S9" s="12"/>
      <c r="T9" s="57"/>
    </row>
    <row r="10" spans="1:20" s="14" customFormat="1" ht="12.75">
      <c r="A10" s="15"/>
      <c r="B10" s="15" t="s">
        <v>18</v>
      </c>
      <c r="C10" s="15"/>
      <c r="D10" s="16" t="s">
        <v>19</v>
      </c>
      <c r="E10" s="12">
        <f>'[1]Arkusz1'!N15</f>
        <v>2682851</v>
      </c>
      <c r="F10" s="13">
        <f>'[1]Arkusz1'!I15</f>
        <v>0</v>
      </c>
      <c r="G10" s="17"/>
      <c r="H10" s="17"/>
      <c r="I10" s="13">
        <f t="shared" si="0"/>
        <v>0</v>
      </c>
      <c r="J10" s="18"/>
      <c r="K10" s="58"/>
      <c r="L10" s="12">
        <f>'[1]Arkusz1'!M15</f>
        <v>2682851</v>
      </c>
      <c r="M10" s="18">
        <f>SUM(M11:M12)</f>
        <v>0</v>
      </c>
      <c r="N10" s="18">
        <f>SUM(N11:N12)</f>
        <v>0</v>
      </c>
      <c r="O10" s="12">
        <f t="shared" si="2"/>
        <v>2682851</v>
      </c>
      <c r="P10" s="18">
        <v>1308211.64</v>
      </c>
      <c r="Q10" s="58">
        <f>P10*100/O10</f>
        <v>48.761993863990206</v>
      </c>
      <c r="R10" s="12">
        <f>I10+O10</f>
        <v>2682851</v>
      </c>
      <c r="S10" s="12">
        <f t="shared" si="3"/>
        <v>1308211.64</v>
      </c>
      <c r="T10" s="57">
        <f t="shared" si="4"/>
        <v>48.761993863990206</v>
      </c>
    </row>
    <row r="11" spans="1:20" ht="15.75" customHeight="1">
      <c r="A11" s="15"/>
      <c r="B11" s="15"/>
      <c r="C11" s="19">
        <v>6058</v>
      </c>
      <c r="D11" s="20" t="s">
        <v>20</v>
      </c>
      <c r="E11" s="12">
        <f>'[1]Arkusz1'!N16</f>
        <v>1090676</v>
      </c>
      <c r="F11" s="13">
        <f>'[1]Arkusz1'!I16</f>
        <v>0</v>
      </c>
      <c r="G11" s="17"/>
      <c r="H11" s="17"/>
      <c r="I11" s="13">
        <f t="shared" si="0"/>
        <v>0</v>
      </c>
      <c r="J11" s="18"/>
      <c r="K11" s="58"/>
      <c r="L11" s="12">
        <f>'[1]Arkusz1'!M16</f>
        <v>1090676</v>
      </c>
      <c r="M11" s="22"/>
      <c r="N11" s="22"/>
      <c r="O11" s="12">
        <f t="shared" si="2"/>
        <v>1090676</v>
      </c>
      <c r="P11" s="22">
        <v>522498</v>
      </c>
      <c r="Q11" s="59">
        <f>P11*100/O11</f>
        <v>47.905885890952035</v>
      </c>
      <c r="R11" s="12">
        <f>I11+O11</f>
        <v>1090676</v>
      </c>
      <c r="S11" s="12">
        <f t="shared" si="3"/>
        <v>522498</v>
      </c>
      <c r="T11" s="57">
        <f t="shared" si="4"/>
        <v>47.905885890952035</v>
      </c>
    </row>
    <row r="12" spans="1:20" ht="15.75" customHeight="1">
      <c r="A12" s="15"/>
      <c r="B12" s="15"/>
      <c r="C12" s="19">
        <v>6059</v>
      </c>
      <c r="D12" s="20" t="s">
        <v>20</v>
      </c>
      <c r="E12" s="12">
        <f>'[1]Arkusz1'!N17</f>
        <v>1592175</v>
      </c>
      <c r="F12" s="13">
        <f>'[1]Arkusz1'!I17</f>
        <v>0</v>
      </c>
      <c r="G12" s="17"/>
      <c r="H12" s="17"/>
      <c r="I12" s="13">
        <f t="shared" si="0"/>
        <v>0</v>
      </c>
      <c r="J12" s="18"/>
      <c r="K12" s="58"/>
      <c r="L12" s="12">
        <f>'[1]Arkusz1'!M17</f>
        <v>1592175</v>
      </c>
      <c r="M12" s="22"/>
      <c r="N12" s="22"/>
      <c r="O12" s="12">
        <f t="shared" si="2"/>
        <v>1592175</v>
      </c>
      <c r="P12" s="22">
        <v>785713.64</v>
      </c>
      <c r="Q12" s="59">
        <f>P12*100/O12</f>
        <v>49.3484472498312</v>
      </c>
      <c r="R12" s="12">
        <f>I12+O12</f>
        <v>1592175</v>
      </c>
      <c r="S12" s="12">
        <f t="shared" si="3"/>
        <v>785713.64</v>
      </c>
      <c r="T12" s="57">
        <f t="shared" si="4"/>
        <v>49.3484472498312</v>
      </c>
    </row>
    <row r="13" spans="1:20" ht="10.5" customHeight="1">
      <c r="A13" s="19"/>
      <c r="B13" s="19"/>
      <c r="C13" s="19"/>
      <c r="D13" s="20"/>
      <c r="E13" s="12"/>
      <c r="F13" s="13"/>
      <c r="G13" s="21"/>
      <c r="H13" s="21"/>
      <c r="I13" s="13"/>
      <c r="J13" s="18"/>
      <c r="K13" s="58"/>
      <c r="L13" s="12"/>
      <c r="M13" s="22"/>
      <c r="N13" s="22"/>
      <c r="O13" s="12"/>
      <c r="P13" s="18"/>
      <c r="Q13" s="58"/>
      <c r="R13" s="12"/>
      <c r="S13" s="12"/>
      <c r="T13" s="57"/>
    </row>
    <row r="14" spans="1:20" s="14" customFormat="1" ht="12.75">
      <c r="A14" s="15"/>
      <c r="B14" s="15" t="s">
        <v>21</v>
      </c>
      <c r="C14" s="15"/>
      <c r="D14" s="16" t="s">
        <v>22</v>
      </c>
      <c r="E14" s="12">
        <f>'[1]Arkusz1'!N20</f>
        <v>8215</v>
      </c>
      <c r="F14" s="13">
        <f>'[1]Arkusz1'!I20</f>
        <v>8215</v>
      </c>
      <c r="G14" s="17"/>
      <c r="H14" s="17"/>
      <c r="I14" s="13">
        <f t="shared" si="0"/>
        <v>8215</v>
      </c>
      <c r="J14" s="18">
        <v>3948.16</v>
      </c>
      <c r="K14" s="58">
        <f t="shared" si="1"/>
        <v>48.06037735849057</v>
      </c>
      <c r="L14" s="12">
        <f>'[1]Arkusz1'!M20</f>
        <v>0</v>
      </c>
      <c r="M14" s="18">
        <f>SUM(M15:M15)</f>
        <v>0</v>
      </c>
      <c r="N14" s="18">
        <f>SUM(N15:N15)</f>
        <v>0</v>
      </c>
      <c r="O14" s="12">
        <f t="shared" si="2"/>
        <v>0</v>
      </c>
      <c r="P14" s="18"/>
      <c r="Q14" s="58"/>
      <c r="R14" s="12">
        <f>I14+O14</f>
        <v>8215</v>
      </c>
      <c r="S14" s="12">
        <f t="shared" si="3"/>
        <v>3948.16</v>
      </c>
      <c r="T14" s="57">
        <f t="shared" si="4"/>
        <v>48.06037735849057</v>
      </c>
    </row>
    <row r="15" spans="1:20" ht="12.75">
      <c r="A15" s="19"/>
      <c r="B15" s="19"/>
      <c r="C15" s="19">
        <v>2850</v>
      </c>
      <c r="D15" s="20" t="s">
        <v>23</v>
      </c>
      <c r="E15" s="12">
        <f>'[1]Arkusz1'!N21</f>
        <v>8215</v>
      </c>
      <c r="F15" s="13">
        <f>'[1]Arkusz1'!I21</f>
        <v>8215</v>
      </c>
      <c r="G15" s="21"/>
      <c r="H15" s="21"/>
      <c r="I15" s="13">
        <f t="shared" si="0"/>
        <v>8215</v>
      </c>
      <c r="J15" s="22">
        <v>3948.16</v>
      </c>
      <c r="K15" s="59">
        <f t="shared" si="1"/>
        <v>48.06037735849057</v>
      </c>
      <c r="L15" s="12">
        <f>'[1]Arkusz1'!M21</f>
        <v>0</v>
      </c>
      <c r="M15" s="22"/>
      <c r="N15" s="22"/>
      <c r="O15" s="12">
        <f t="shared" si="2"/>
        <v>0</v>
      </c>
      <c r="P15" s="18"/>
      <c r="Q15" s="59"/>
      <c r="R15" s="12">
        <f>I15+O15</f>
        <v>8215</v>
      </c>
      <c r="S15" s="12">
        <f t="shared" si="3"/>
        <v>3948.16</v>
      </c>
      <c r="T15" s="57">
        <f t="shared" si="4"/>
        <v>48.06037735849057</v>
      </c>
    </row>
    <row r="16" spans="1:20" ht="12.75">
      <c r="A16" s="19"/>
      <c r="B16" s="19"/>
      <c r="C16" s="19"/>
      <c r="D16" s="20"/>
      <c r="E16" s="12"/>
      <c r="F16" s="13"/>
      <c r="G16" s="21"/>
      <c r="H16" s="21"/>
      <c r="I16" s="13"/>
      <c r="J16" s="18"/>
      <c r="K16" s="58"/>
      <c r="L16" s="12"/>
      <c r="M16" s="22"/>
      <c r="N16" s="22"/>
      <c r="O16" s="12"/>
      <c r="P16" s="18"/>
      <c r="Q16" s="58"/>
      <c r="R16" s="12"/>
      <c r="S16" s="12"/>
      <c r="T16" s="57"/>
    </row>
    <row r="17" spans="1:20" s="14" customFormat="1" ht="14.25" customHeight="1">
      <c r="A17" s="23"/>
      <c r="B17" s="15" t="s">
        <v>24</v>
      </c>
      <c r="C17" s="15"/>
      <c r="D17" s="16" t="s">
        <v>25</v>
      </c>
      <c r="E17" s="12">
        <f>'[1]Arkusz1'!N23</f>
        <v>172731.00000000003</v>
      </c>
      <c r="F17" s="13">
        <f>'[1]Arkusz1'!I23</f>
        <v>172731.00000000003</v>
      </c>
      <c r="G17" s="17">
        <f>SUM(G18:G25)</f>
        <v>0</v>
      </c>
      <c r="H17" s="17">
        <f>SUM(H18:H25)</f>
        <v>0</v>
      </c>
      <c r="I17" s="13">
        <f>F17+G17-H17</f>
        <v>172731.00000000003</v>
      </c>
      <c r="J17" s="18">
        <v>172725.13</v>
      </c>
      <c r="K17" s="58">
        <f t="shared" si="1"/>
        <v>99.99660165228012</v>
      </c>
      <c r="L17" s="12">
        <f>'[1]Arkusz1'!M23</f>
        <v>0</v>
      </c>
      <c r="M17" s="18">
        <f>SUM(M18)</f>
        <v>0</v>
      </c>
      <c r="N17" s="18">
        <f>SUM(N18)</f>
        <v>0</v>
      </c>
      <c r="O17" s="12">
        <f>L17+M17-N17</f>
        <v>0</v>
      </c>
      <c r="P17" s="18"/>
      <c r="Q17" s="58"/>
      <c r="R17" s="12">
        <f aca="true" t="shared" si="5" ref="R17:R25">I17+O17</f>
        <v>172731.00000000003</v>
      </c>
      <c r="S17" s="12">
        <f t="shared" si="3"/>
        <v>172725.13</v>
      </c>
      <c r="T17" s="57">
        <f t="shared" si="4"/>
        <v>99.99660165228012</v>
      </c>
    </row>
    <row r="18" spans="1:20" ht="12.75" customHeight="1">
      <c r="A18" s="24"/>
      <c r="B18" s="20"/>
      <c r="C18" s="19">
        <v>4110</v>
      </c>
      <c r="D18" s="20" t="s">
        <v>26</v>
      </c>
      <c r="E18" s="12">
        <f>'[1]Arkusz1'!N24</f>
        <v>254.91</v>
      </c>
      <c r="F18" s="13">
        <f>'[1]Arkusz1'!I24</f>
        <v>254.91</v>
      </c>
      <c r="G18" s="21"/>
      <c r="H18" s="21"/>
      <c r="I18" s="13">
        <f>F18+G18-H18</f>
        <v>254.91</v>
      </c>
      <c r="J18" s="22">
        <v>254.91</v>
      </c>
      <c r="K18" s="59">
        <f t="shared" si="1"/>
        <v>100</v>
      </c>
      <c r="L18" s="12">
        <f>'[1]Arkusz1'!M24</f>
        <v>0</v>
      </c>
      <c r="M18" s="22"/>
      <c r="N18" s="22"/>
      <c r="O18" s="12">
        <f>L18+M18-N18</f>
        <v>0</v>
      </c>
      <c r="P18" s="18"/>
      <c r="Q18" s="59"/>
      <c r="R18" s="12">
        <f t="shared" si="5"/>
        <v>254.91</v>
      </c>
      <c r="S18" s="12">
        <f t="shared" si="3"/>
        <v>254.91</v>
      </c>
      <c r="T18" s="57">
        <f t="shared" si="4"/>
        <v>100</v>
      </c>
    </row>
    <row r="19" spans="1:20" ht="15.75">
      <c r="A19" s="24"/>
      <c r="B19" s="20"/>
      <c r="C19" s="19">
        <v>4120</v>
      </c>
      <c r="D19" s="20" t="s">
        <v>27</v>
      </c>
      <c r="E19" s="12">
        <f>'[1]Arkusz1'!N25</f>
        <v>41.12</v>
      </c>
      <c r="F19" s="13">
        <f>'[1]Arkusz1'!I25</f>
        <v>41.12</v>
      </c>
      <c r="G19" s="21"/>
      <c r="H19" s="21"/>
      <c r="I19" s="13">
        <f>F19+G19-H19</f>
        <v>41.12</v>
      </c>
      <c r="J19" s="22">
        <v>41.12</v>
      </c>
      <c r="K19" s="59">
        <f t="shared" si="1"/>
        <v>100</v>
      </c>
      <c r="L19" s="12">
        <f>'[1]Arkusz1'!M25</f>
        <v>0</v>
      </c>
      <c r="M19" s="22"/>
      <c r="N19" s="22"/>
      <c r="O19" s="12">
        <f>L19+M19-N19</f>
        <v>0</v>
      </c>
      <c r="P19" s="18"/>
      <c r="Q19" s="59"/>
      <c r="R19" s="12">
        <f t="shared" si="5"/>
        <v>41.12</v>
      </c>
      <c r="S19" s="12">
        <f t="shared" si="3"/>
        <v>41.12</v>
      </c>
      <c r="T19" s="57">
        <f t="shared" si="4"/>
        <v>100</v>
      </c>
    </row>
    <row r="20" spans="1:20" ht="12.75" customHeight="1">
      <c r="A20" s="24"/>
      <c r="B20" s="19"/>
      <c r="C20" s="19">
        <v>4170</v>
      </c>
      <c r="D20" s="20" t="s">
        <v>28</v>
      </c>
      <c r="E20" s="12">
        <f>'[1]Arkusz1'!N26</f>
        <v>1678.14</v>
      </c>
      <c r="F20" s="13">
        <f>'[1]Arkusz1'!I26</f>
        <v>1678.14</v>
      </c>
      <c r="G20" s="21"/>
      <c r="H20" s="21"/>
      <c r="I20" s="13">
        <f aca="true" t="shared" si="6" ref="I20:I25">F20+G20-H20</f>
        <v>1678.14</v>
      </c>
      <c r="J20" s="22">
        <v>1678.14</v>
      </c>
      <c r="K20" s="59">
        <f t="shared" si="1"/>
        <v>100</v>
      </c>
      <c r="L20" s="12">
        <f>'[1]Arkusz1'!M26</f>
        <v>0</v>
      </c>
      <c r="M20" s="22"/>
      <c r="N20" s="22"/>
      <c r="O20" s="12">
        <f aca="true" t="shared" si="7" ref="O20:O25">L20+M20-N20</f>
        <v>0</v>
      </c>
      <c r="P20" s="18"/>
      <c r="Q20" s="59"/>
      <c r="R20" s="12">
        <f t="shared" si="5"/>
        <v>1678.14</v>
      </c>
      <c r="S20" s="12">
        <f t="shared" si="3"/>
        <v>1678.14</v>
      </c>
      <c r="T20" s="57">
        <f t="shared" si="4"/>
        <v>100</v>
      </c>
    </row>
    <row r="21" spans="1:20" ht="12.75">
      <c r="A21" s="19"/>
      <c r="B21" s="20"/>
      <c r="C21" s="19">
        <v>4210</v>
      </c>
      <c r="D21" s="20" t="s">
        <v>29</v>
      </c>
      <c r="E21" s="12">
        <f>'[1]Arkusz1'!N27</f>
        <v>304.45</v>
      </c>
      <c r="F21" s="13">
        <f>'[1]Arkusz1'!I27</f>
        <v>304.45</v>
      </c>
      <c r="G21" s="21"/>
      <c r="H21" s="21"/>
      <c r="I21" s="13">
        <f t="shared" si="6"/>
        <v>304.45</v>
      </c>
      <c r="J21" s="22">
        <v>304.45</v>
      </c>
      <c r="K21" s="59">
        <f t="shared" si="1"/>
        <v>100</v>
      </c>
      <c r="L21" s="12">
        <f>'[1]Arkusz1'!M27</f>
        <v>0</v>
      </c>
      <c r="M21" s="22"/>
      <c r="N21" s="22"/>
      <c r="O21" s="12">
        <f t="shared" si="7"/>
        <v>0</v>
      </c>
      <c r="P21" s="18"/>
      <c r="Q21" s="59"/>
      <c r="R21" s="12">
        <f t="shared" si="5"/>
        <v>304.45</v>
      </c>
      <c r="S21" s="12">
        <f t="shared" si="3"/>
        <v>304.45</v>
      </c>
      <c r="T21" s="57">
        <f t="shared" si="4"/>
        <v>100</v>
      </c>
    </row>
    <row r="22" spans="1:20" ht="12.75">
      <c r="A22" s="19"/>
      <c r="B22" s="19"/>
      <c r="C22" s="19">
        <v>4300</v>
      </c>
      <c r="D22" s="20" t="s">
        <v>30</v>
      </c>
      <c r="E22" s="12">
        <f>'[1]Arkusz1'!N28</f>
        <v>757.1</v>
      </c>
      <c r="F22" s="13">
        <f>'[1]Arkusz1'!I28</f>
        <v>757.1</v>
      </c>
      <c r="G22" s="21"/>
      <c r="H22" s="21"/>
      <c r="I22" s="13">
        <f t="shared" si="6"/>
        <v>757.1</v>
      </c>
      <c r="J22" s="22">
        <v>757.1</v>
      </c>
      <c r="K22" s="59">
        <f t="shared" si="1"/>
        <v>100</v>
      </c>
      <c r="L22" s="12">
        <f>'[1]Arkusz1'!M28</f>
        <v>0</v>
      </c>
      <c r="M22" s="22"/>
      <c r="N22" s="22"/>
      <c r="O22" s="12">
        <f t="shared" si="7"/>
        <v>0</v>
      </c>
      <c r="P22" s="18"/>
      <c r="Q22" s="59"/>
      <c r="R22" s="12">
        <f t="shared" si="5"/>
        <v>757.1</v>
      </c>
      <c r="S22" s="12">
        <f t="shared" si="3"/>
        <v>757.1</v>
      </c>
      <c r="T22" s="57">
        <f t="shared" si="4"/>
        <v>100</v>
      </c>
    </row>
    <row r="23" spans="1:20" ht="12.75" customHeight="1">
      <c r="A23" s="24"/>
      <c r="B23" s="20"/>
      <c r="C23" s="19">
        <v>4430</v>
      </c>
      <c r="D23" s="20" t="s">
        <v>31</v>
      </c>
      <c r="E23" s="12">
        <f>'[1]Arkusz1'!N29</f>
        <v>169344.23</v>
      </c>
      <c r="F23" s="13">
        <f>'[1]Arkusz1'!I29</f>
        <v>169344.23</v>
      </c>
      <c r="G23" s="21"/>
      <c r="H23" s="21"/>
      <c r="I23" s="13">
        <f t="shared" si="6"/>
        <v>169344.23</v>
      </c>
      <c r="J23" s="22">
        <v>169338.36</v>
      </c>
      <c r="K23" s="59">
        <f t="shared" si="1"/>
        <v>99.99653368762549</v>
      </c>
      <c r="L23" s="12">
        <f>'[1]Arkusz1'!M29</f>
        <v>0</v>
      </c>
      <c r="M23" s="22"/>
      <c r="N23" s="22"/>
      <c r="O23" s="12">
        <f t="shared" si="7"/>
        <v>0</v>
      </c>
      <c r="P23" s="18"/>
      <c r="Q23" s="59"/>
      <c r="R23" s="12">
        <f t="shared" si="5"/>
        <v>169344.23</v>
      </c>
      <c r="S23" s="12">
        <f t="shared" si="3"/>
        <v>169338.36</v>
      </c>
      <c r="T23" s="57">
        <f t="shared" si="4"/>
        <v>99.99653368762549</v>
      </c>
    </row>
    <row r="24" spans="1:20" ht="12.75" customHeight="1">
      <c r="A24" s="24"/>
      <c r="B24" s="20"/>
      <c r="C24" s="19">
        <v>4740</v>
      </c>
      <c r="D24" s="20" t="s">
        <v>32</v>
      </c>
      <c r="E24" s="12">
        <f>'[1]Arkusz1'!N30</f>
        <v>49.1</v>
      </c>
      <c r="F24" s="13">
        <f>'[1]Arkusz1'!I30</f>
        <v>49.1</v>
      </c>
      <c r="G24" s="21"/>
      <c r="H24" s="21"/>
      <c r="I24" s="13">
        <f t="shared" si="6"/>
        <v>49.1</v>
      </c>
      <c r="J24" s="22">
        <v>49.1</v>
      </c>
      <c r="K24" s="59">
        <f t="shared" si="1"/>
        <v>100</v>
      </c>
      <c r="L24" s="12">
        <f>'[1]Arkusz1'!M30</f>
        <v>0</v>
      </c>
      <c r="M24" s="22"/>
      <c r="N24" s="22"/>
      <c r="O24" s="12">
        <f t="shared" si="7"/>
        <v>0</v>
      </c>
      <c r="P24" s="18"/>
      <c r="Q24" s="59"/>
      <c r="R24" s="12">
        <f t="shared" si="5"/>
        <v>49.1</v>
      </c>
      <c r="S24" s="12">
        <f t="shared" si="3"/>
        <v>49.1</v>
      </c>
      <c r="T24" s="57">
        <f t="shared" si="4"/>
        <v>100</v>
      </c>
    </row>
    <row r="25" spans="1:20" ht="15.75">
      <c r="A25" s="24"/>
      <c r="B25" s="20"/>
      <c r="C25" s="19">
        <v>4750</v>
      </c>
      <c r="D25" s="20" t="s">
        <v>33</v>
      </c>
      <c r="E25" s="12">
        <f>'[1]Arkusz1'!N31</f>
        <v>301.95</v>
      </c>
      <c r="F25" s="13">
        <f>'[1]Arkusz1'!I31</f>
        <v>301.95</v>
      </c>
      <c r="G25" s="21"/>
      <c r="H25" s="21"/>
      <c r="I25" s="13">
        <f t="shared" si="6"/>
        <v>301.95</v>
      </c>
      <c r="J25" s="22">
        <v>301.95</v>
      </c>
      <c r="K25" s="59">
        <f t="shared" si="1"/>
        <v>100</v>
      </c>
      <c r="L25" s="12">
        <f>'[1]Arkusz1'!M31</f>
        <v>0</v>
      </c>
      <c r="M25" s="22"/>
      <c r="N25" s="22"/>
      <c r="O25" s="12">
        <f t="shared" si="7"/>
        <v>0</v>
      </c>
      <c r="P25" s="18"/>
      <c r="Q25" s="59"/>
      <c r="R25" s="12">
        <f t="shared" si="5"/>
        <v>301.95</v>
      </c>
      <c r="S25" s="12">
        <f t="shared" si="3"/>
        <v>301.95</v>
      </c>
      <c r="T25" s="57">
        <f t="shared" si="4"/>
        <v>100</v>
      </c>
    </row>
    <row r="26" spans="1:20" ht="11.25" customHeight="1">
      <c r="A26" s="19"/>
      <c r="B26" s="19"/>
      <c r="C26" s="19"/>
      <c r="D26" s="20"/>
      <c r="E26" s="12"/>
      <c r="F26" s="13"/>
      <c r="G26" s="21"/>
      <c r="H26" s="21"/>
      <c r="I26" s="13"/>
      <c r="J26" s="18"/>
      <c r="K26" s="58"/>
      <c r="L26" s="12"/>
      <c r="M26" s="22"/>
      <c r="N26" s="22"/>
      <c r="O26" s="12"/>
      <c r="P26" s="18"/>
      <c r="Q26" s="58"/>
      <c r="R26" s="12"/>
      <c r="S26" s="12"/>
      <c r="T26" s="57"/>
    </row>
    <row r="27" spans="1:20" s="14" customFormat="1" ht="14.25">
      <c r="A27" s="25" t="s">
        <v>34</v>
      </c>
      <c r="B27" s="25"/>
      <c r="C27" s="25"/>
      <c r="D27" s="11" t="s">
        <v>35</v>
      </c>
      <c r="E27" s="12">
        <f>'[1]Arkusz1'!N33</f>
        <v>3000</v>
      </c>
      <c r="F27" s="13">
        <f>'[1]Arkusz1'!I33</f>
        <v>3000</v>
      </c>
      <c r="G27" s="12"/>
      <c r="H27" s="12"/>
      <c r="I27" s="13">
        <f t="shared" si="0"/>
        <v>3000</v>
      </c>
      <c r="J27" s="12">
        <v>212.7</v>
      </c>
      <c r="K27" s="57">
        <f t="shared" si="1"/>
        <v>7.09</v>
      </c>
      <c r="L27" s="12">
        <f>'[1]Arkusz1'!M33</f>
        <v>0</v>
      </c>
      <c r="M27" s="12">
        <f>M28</f>
        <v>0</v>
      </c>
      <c r="N27" s="12">
        <f>N28</f>
        <v>0</v>
      </c>
      <c r="O27" s="12">
        <f t="shared" si="2"/>
        <v>0</v>
      </c>
      <c r="P27" s="12"/>
      <c r="Q27" s="57"/>
      <c r="R27" s="12">
        <f>I27+O27</f>
        <v>3000</v>
      </c>
      <c r="S27" s="12">
        <f t="shared" si="3"/>
        <v>212.7</v>
      </c>
      <c r="T27" s="57">
        <f t="shared" si="4"/>
        <v>7.09</v>
      </c>
    </row>
    <row r="28" spans="1:20" s="14" customFormat="1" ht="12.75">
      <c r="A28" s="15"/>
      <c r="B28" s="15" t="s">
        <v>36</v>
      </c>
      <c r="C28" s="15"/>
      <c r="D28" s="16" t="s">
        <v>37</v>
      </c>
      <c r="E28" s="12">
        <f>'[1]Arkusz1'!N34</f>
        <v>3000</v>
      </c>
      <c r="F28" s="13">
        <f>'[1]Arkusz1'!I34</f>
        <v>3000</v>
      </c>
      <c r="G28" s="17"/>
      <c r="H28" s="17"/>
      <c r="I28" s="13">
        <f t="shared" si="0"/>
        <v>3000</v>
      </c>
      <c r="J28" s="18">
        <v>212.7</v>
      </c>
      <c r="K28" s="58">
        <f t="shared" si="1"/>
        <v>7.09</v>
      </c>
      <c r="L28" s="12">
        <f>'[1]Arkusz1'!M34</f>
        <v>0</v>
      </c>
      <c r="M28" s="18">
        <f>SUM(M29:M30)</f>
        <v>0</v>
      </c>
      <c r="N28" s="18">
        <f>SUM(N29:N30)</f>
        <v>0</v>
      </c>
      <c r="O28" s="12">
        <f t="shared" si="2"/>
        <v>0</v>
      </c>
      <c r="P28" s="18"/>
      <c r="Q28" s="58"/>
      <c r="R28" s="12">
        <f>I28+O28</f>
        <v>3000</v>
      </c>
      <c r="S28" s="12">
        <f t="shared" si="3"/>
        <v>212.7</v>
      </c>
      <c r="T28" s="57">
        <f t="shared" si="4"/>
        <v>7.09</v>
      </c>
    </row>
    <row r="29" spans="1:20" ht="12.75">
      <c r="A29" s="19"/>
      <c r="B29" s="20"/>
      <c r="C29" s="19">
        <v>4210</v>
      </c>
      <c r="D29" s="20" t="s">
        <v>29</v>
      </c>
      <c r="E29" s="12">
        <f>'[1]Arkusz1'!N35</f>
        <v>2500</v>
      </c>
      <c r="F29" s="13">
        <f>'[1]Arkusz1'!I35</f>
        <v>2500</v>
      </c>
      <c r="G29" s="21"/>
      <c r="H29" s="21"/>
      <c r="I29" s="13">
        <f t="shared" si="0"/>
        <v>2500</v>
      </c>
      <c r="J29" s="22">
        <v>17.5</v>
      </c>
      <c r="K29" s="59">
        <f t="shared" si="1"/>
        <v>0.7</v>
      </c>
      <c r="L29" s="12">
        <f>'[1]Arkusz1'!M35</f>
        <v>0</v>
      </c>
      <c r="M29" s="22"/>
      <c r="N29" s="22"/>
      <c r="O29" s="12">
        <f t="shared" si="2"/>
        <v>0</v>
      </c>
      <c r="P29" s="18"/>
      <c r="Q29" s="59"/>
      <c r="R29" s="12">
        <f>I29+O29</f>
        <v>2500</v>
      </c>
      <c r="S29" s="12">
        <f t="shared" si="3"/>
        <v>17.5</v>
      </c>
      <c r="T29" s="57">
        <f t="shared" si="4"/>
        <v>0.7</v>
      </c>
    </row>
    <row r="30" spans="1:20" ht="12.75">
      <c r="A30" s="19"/>
      <c r="B30" s="19"/>
      <c r="C30" s="19">
        <v>4300</v>
      </c>
      <c r="D30" s="20" t="s">
        <v>30</v>
      </c>
      <c r="E30" s="12">
        <f>'[1]Arkusz1'!N36</f>
        <v>500</v>
      </c>
      <c r="F30" s="13">
        <f>'[1]Arkusz1'!I36</f>
        <v>500</v>
      </c>
      <c r="G30" s="21"/>
      <c r="H30" s="21"/>
      <c r="I30" s="13">
        <f t="shared" si="0"/>
        <v>500</v>
      </c>
      <c r="J30" s="22">
        <v>195.2</v>
      </c>
      <c r="K30" s="59">
        <f t="shared" si="1"/>
        <v>39.04</v>
      </c>
      <c r="L30" s="12">
        <f>'[1]Arkusz1'!M36</f>
        <v>0</v>
      </c>
      <c r="M30" s="22"/>
      <c r="N30" s="22"/>
      <c r="O30" s="12">
        <f t="shared" si="2"/>
        <v>0</v>
      </c>
      <c r="P30" s="18"/>
      <c r="Q30" s="59"/>
      <c r="R30" s="12">
        <f>I30+O30</f>
        <v>500</v>
      </c>
      <c r="S30" s="12">
        <f t="shared" si="3"/>
        <v>195.2</v>
      </c>
      <c r="T30" s="57">
        <f t="shared" si="4"/>
        <v>39.04</v>
      </c>
    </row>
    <row r="31" spans="1:20" ht="12.75">
      <c r="A31" s="19"/>
      <c r="B31" s="19"/>
      <c r="C31" s="19"/>
      <c r="D31" s="20"/>
      <c r="E31" s="12"/>
      <c r="F31" s="13"/>
      <c r="G31" s="21"/>
      <c r="H31" s="21"/>
      <c r="I31" s="13"/>
      <c r="J31" s="18"/>
      <c r="K31" s="58"/>
      <c r="L31" s="12"/>
      <c r="M31" s="22"/>
      <c r="N31" s="22"/>
      <c r="O31" s="12"/>
      <c r="P31" s="18"/>
      <c r="Q31" s="58"/>
      <c r="R31" s="12"/>
      <c r="S31" s="12"/>
      <c r="T31" s="57"/>
    </row>
    <row r="32" spans="1:20" s="14" customFormat="1" ht="14.25">
      <c r="A32" s="25">
        <v>600</v>
      </c>
      <c r="B32" s="25"/>
      <c r="C32" s="25"/>
      <c r="D32" s="11" t="s">
        <v>38</v>
      </c>
      <c r="E32" s="12">
        <f>'[1]Arkusz1'!N38</f>
        <v>1073993.06</v>
      </c>
      <c r="F32" s="13">
        <f>'[1]Arkusz1'!I38</f>
        <v>363993.06</v>
      </c>
      <c r="G32" s="12">
        <f>G33+G38+G46</f>
        <v>0</v>
      </c>
      <c r="H32" s="12">
        <f>H33+H38+H46</f>
        <v>0</v>
      </c>
      <c r="I32" s="13">
        <f t="shared" si="0"/>
        <v>363993.06</v>
      </c>
      <c r="J32" s="12">
        <f>J33+J38+J46</f>
        <v>251351.97999999998</v>
      </c>
      <c r="K32" s="57">
        <f t="shared" si="1"/>
        <v>69.05405833836502</v>
      </c>
      <c r="L32" s="12">
        <f>'[1]Arkusz1'!M38</f>
        <v>710000</v>
      </c>
      <c r="M32" s="12">
        <f>M33+M38+M46</f>
        <v>0</v>
      </c>
      <c r="N32" s="12">
        <f>N33+N38+N46</f>
        <v>0</v>
      </c>
      <c r="O32" s="12">
        <f t="shared" si="2"/>
        <v>710000</v>
      </c>
      <c r="P32" s="12">
        <f>P33+P38</f>
        <v>82472</v>
      </c>
      <c r="Q32" s="57">
        <f>P32*100/O32</f>
        <v>11.615774647887324</v>
      </c>
      <c r="R32" s="12">
        <f>I32+O32</f>
        <v>1073993.06</v>
      </c>
      <c r="S32" s="12">
        <f t="shared" si="3"/>
        <v>333823.98</v>
      </c>
      <c r="T32" s="57">
        <f t="shared" si="4"/>
        <v>31.082508112296367</v>
      </c>
    </row>
    <row r="33" spans="1:20" s="14" customFormat="1" ht="15.75">
      <c r="A33" s="23"/>
      <c r="B33" s="15">
        <v>60014</v>
      </c>
      <c r="C33" s="15"/>
      <c r="D33" s="16" t="s">
        <v>39</v>
      </c>
      <c r="E33" s="12">
        <f>'[1]Arkusz1'!N39</f>
        <v>222066.05</v>
      </c>
      <c r="F33" s="13">
        <f>'[1]Arkusz1'!I39</f>
        <v>27066.05</v>
      </c>
      <c r="G33" s="17">
        <f>SUM(G34:G36)</f>
        <v>0</v>
      </c>
      <c r="H33" s="17">
        <f>SUM(H34:H36)</f>
        <v>0</v>
      </c>
      <c r="I33" s="13">
        <f t="shared" si="0"/>
        <v>27066.05</v>
      </c>
      <c r="J33" s="18">
        <v>27066.05</v>
      </c>
      <c r="K33" s="58">
        <f t="shared" si="1"/>
        <v>100</v>
      </c>
      <c r="L33" s="12">
        <f>'[1]Arkusz1'!M39</f>
        <v>195000</v>
      </c>
      <c r="M33" s="18">
        <f>SUM(M35:M36)</f>
        <v>0</v>
      </c>
      <c r="N33" s="18">
        <f>SUM(N35:N36)</f>
        <v>0</v>
      </c>
      <c r="O33" s="12">
        <f t="shared" si="2"/>
        <v>195000</v>
      </c>
      <c r="P33" s="18">
        <v>78202</v>
      </c>
      <c r="Q33" s="58">
        <f>P33*100/O33</f>
        <v>40.103589743589744</v>
      </c>
      <c r="R33" s="12">
        <f>I33+O33</f>
        <v>222066.05</v>
      </c>
      <c r="S33" s="12">
        <f t="shared" si="3"/>
        <v>105268.05</v>
      </c>
      <c r="T33" s="57">
        <f t="shared" si="4"/>
        <v>47.40393680168581</v>
      </c>
    </row>
    <row r="34" spans="1:20" ht="43.5" customHeight="1">
      <c r="A34" s="24"/>
      <c r="B34" s="15"/>
      <c r="C34" s="19">
        <v>2910</v>
      </c>
      <c r="D34" s="26" t="s">
        <v>40</v>
      </c>
      <c r="E34" s="12">
        <f>'[1]Arkusz1'!N40</f>
        <v>27066.05</v>
      </c>
      <c r="F34" s="13">
        <f>'[1]Arkusz1'!I40</f>
        <v>27066.05</v>
      </c>
      <c r="G34" s="21"/>
      <c r="H34" s="17"/>
      <c r="I34" s="13">
        <f t="shared" si="0"/>
        <v>27066.05</v>
      </c>
      <c r="J34" s="22">
        <v>27066.05</v>
      </c>
      <c r="K34" s="59">
        <f t="shared" si="1"/>
        <v>100</v>
      </c>
      <c r="L34" s="12" t="e">
        <f>'[1]Arkusz1'!M40</f>
        <v>#REF!</v>
      </c>
      <c r="M34" s="18"/>
      <c r="N34" s="18"/>
      <c r="O34" s="12"/>
      <c r="P34" s="18"/>
      <c r="Q34" s="58"/>
      <c r="R34" s="12">
        <f>I34+O34</f>
        <v>27066.05</v>
      </c>
      <c r="S34" s="12">
        <f t="shared" si="3"/>
        <v>27066.05</v>
      </c>
      <c r="T34" s="57">
        <f t="shared" si="4"/>
        <v>100</v>
      </c>
    </row>
    <row r="35" spans="1:20" ht="16.5" customHeight="1">
      <c r="A35" s="24"/>
      <c r="B35" s="19"/>
      <c r="C35" s="19">
        <v>6050</v>
      </c>
      <c r="D35" s="20" t="s">
        <v>20</v>
      </c>
      <c r="E35" s="12">
        <f>'[1]Arkusz1'!N41</f>
        <v>130000</v>
      </c>
      <c r="F35" s="13">
        <f>'[1]Arkusz1'!I41</f>
        <v>0</v>
      </c>
      <c r="G35" s="21"/>
      <c r="H35" s="21"/>
      <c r="I35" s="13">
        <f t="shared" si="0"/>
        <v>0</v>
      </c>
      <c r="J35" s="18"/>
      <c r="K35" s="58"/>
      <c r="L35" s="12">
        <f>'[1]Arkusz1'!M41</f>
        <v>130000</v>
      </c>
      <c r="M35" s="22"/>
      <c r="N35" s="22"/>
      <c r="O35" s="12">
        <f t="shared" si="2"/>
        <v>130000</v>
      </c>
      <c r="P35" s="22">
        <v>78202</v>
      </c>
      <c r="Q35" s="59">
        <f>P35*100/O35</f>
        <v>60.15538461538461</v>
      </c>
      <c r="R35" s="12">
        <f>I35+O35</f>
        <v>130000</v>
      </c>
      <c r="S35" s="12">
        <f t="shared" si="3"/>
        <v>78202</v>
      </c>
      <c r="T35" s="57">
        <f t="shared" si="4"/>
        <v>60.15538461538461</v>
      </c>
    </row>
    <row r="36" spans="1:20" ht="26.25" customHeight="1">
      <c r="A36" s="24"/>
      <c r="B36" s="19"/>
      <c r="C36" s="19">
        <v>6300</v>
      </c>
      <c r="D36" s="27" t="s">
        <v>41</v>
      </c>
      <c r="E36" s="12">
        <f>'[1]Arkusz1'!N42</f>
        <v>65000</v>
      </c>
      <c r="F36" s="13">
        <f>'[1]Arkusz1'!I42</f>
        <v>0</v>
      </c>
      <c r="G36" s="21"/>
      <c r="H36" s="21"/>
      <c r="I36" s="13">
        <f t="shared" si="0"/>
        <v>0</v>
      </c>
      <c r="J36" s="18"/>
      <c r="K36" s="58"/>
      <c r="L36" s="12">
        <f>'[1]Arkusz1'!M42</f>
        <v>65000</v>
      </c>
      <c r="M36" s="22"/>
      <c r="N36" s="22"/>
      <c r="O36" s="12">
        <f t="shared" si="2"/>
        <v>65000</v>
      </c>
      <c r="P36" s="18"/>
      <c r="Q36" s="58"/>
      <c r="R36" s="12">
        <f>I36+O36</f>
        <v>65000</v>
      </c>
      <c r="S36" s="12">
        <f t="shared" si="3"/>
        <v>0</v>
      </c>
      <c r="T36" s="57">
        <f t="shared" si="4"/>
        <v>0</v>
      </c>
    </row>
    <row r="37" spans="1:20" ht="12" customHeight="1">
      <c r="A37" s="24"/>
      <c r="B37" s="20"/>
      <c r="C37" s="19"/>
      <c r="D37" s="20"/>
      <c r="E37" s="12"/>
      <c r="F37" s="13"/>
      <c r="G37" s="21"/>
      <c r="H37" s="21"/>
      <c r="I37" s="13"/>
      <c r="J37" s="18"/>
      <c r="K37" s="58"/>
      <c r="L37" s="12"/>
      <c r="M37" s="22"/>
      <c r="N37" s="22"/>
      <c r="O37" s="12"/>
      <c r="P37" s="18"/>
      <c r="Q37" s="58"/>
      <c r="R37" s="12"/>
      <c r="S37" s="12"/>
      <c r="T37" s="57"/>
    </row>
    <row r="38" spans="1:20" s="14" customFormat="1" ht="12.75" customHeight="1">
      <c r="A38" s="23"/>
      <c r="B38" s="15">
        <v>60016</v>
      </c>
      <c r="C38" s="15"/>
      <c r="D38" s="16" t="s">
        <v>42</v>
      </c>
      <c r="E38" s="12">
        <f>'[1]Arkusz1'!N44</f>
        <v>778227.01</v>
      </c>
      <c r="F38" s="13">
        <f>'[1]Arkusz1'!I44</f>
        <v>263227.01</v>
      </c>
      <c r="G38" s="17">
        <f>SUM(G39:G44)</f>
        <v>0</v>
      </c>
      <c r="H38" s="17">
        <f>SUM(H39:H44)</f>
        <v>0</v>
      </c>
      <c r="I38" s="13">
        <f t="shared" si="0"/>
        <v>263227.01</v>
      </c>
      <c r="J38" s="18">
        <v>193051.99</v>
      </c>
      <c r="K38" s="58">
        <f t="shared" si="1"/>
        <v>73.34049419928449</v>
      </c>
      <c r="L38" s="12">
        <f>'[1]Arkusz1'!M44</f>
        <v>515000</v>
      </c>
      <c r="M38" s="18">
        <f>SUM(M40:M44)</f>
        <v>0</v>
      </c>
      <c r="N38" s="18">
        <f>SUM(N40:N44)</f>
        <v>0</v>
      </c>
      <c r="O38" s="12">
        <f t="shared" si="2"/>
        <v>515000</v>
      </c>
      <c r="P38" s="18">
        <v>4270</v>
      </c>
      <c r="Q38" s="58">
        <f>P38*100/O38</f>
        <v>0.829126213592233</v>
      </c>
      <c r="R38" s="12">
        <f aca="true" t="shared" si="8" ref="R38:R44">I38+O38</f>
        <v>778227.01</v>
      </c>
      <c r="S38" s="12">
        <f t="shared" si="3"/>
        <v>197321.99</v>
      </c>
      <c r="T38" s="57">
        <f t="shared" si="4"/>
        <v>25.355325305401568</v>
      </c>
    </row>
    <row r="39" spans="1:20" ht="12.75" customHeight="1">
      <c r="A39" s="24"/>
      <c r="B39" s="19"/>
      <c r="C39" s="19">
        <v>4170</v>
      </c>
      <c r="D39" s="20" t="s">
        <v>28</v>
      </c>
      <c r="E39" s="12">
        <f>'[1]Arkusz1'!N45</f>
        <v>27000</v>
      </c>
      <c r="F39" s="13">
        <f>'[1]Arkusz1'!I45</f>
        <v>27000</v>
      </c>
      <c r="G39" s="21"/>
      <c r="H39" s="21"/>
      <c r="I39" s="13">
        <f t="shared" si="0"/>
        <v>27000</v>
      </c>
      <c r="J39" s="22">
        <v>20044.85</v>
      </c>
      <c r="K39" s="59">
        <f t="shared" si="1"/>
        <v>74.24018518518518</v>
      </c>
      <c r="L39" s="12">
        <f>'[1]Arkusz1'!M45</f>
        <v>0</v>
      </c>
      <c r="M39" s="22"/>
      <c r="N39" s="22"/>
      <c r="O39" s="12">
        <f t="shared" si="2"/>
        <v>0</v>
      </c>
      <c r="P39" s="18"/>
      <c r="Q39" s="59"/>
      <c r="R39" s="12">
        <f t="shared" si="8"/>
        <v>27000</v>
      </c>
      <c r="S39" s="12">
        <f t="shared" si="3"/>
        <v>20044.85</v>
      </c>
      <c r="T39" s="57">
        <f t="shared" si="4"/>
        <v>74.24018518518518</v>
      </c>
    </row>
    <row r="40" spans="1:20" ht="12.75" customHeight="1">
      <c r="A40" s="24"/>
      <c r="B40" s="20"/>
      <c r="C40" s="19">
        <v>4210</v>
      </c>
      <c r="D40" s="20" t="s">
        <v>29</v>
      </c>
      <c r="E40" s="12">
        <f>'[1]Arkusz1'!N46</f>
        <v>31500</v>
      </c>
      <c r="F40" s="13">
        <f>'[1]Arkusz1'!I46</f>
        <v>31500</v>
      </c>
      <c r="G40" s="21"/>
      <c r="H40" s="21"/>
      <c r="I40" s="13">
        <f t="shared" si="0"/>
        <v>31500</v>
      </c>
      <c r="J40" s="22">
        <v>7253.87</v>
      </c>
      <c r="K40" s="59">
        <f t="shared" si="1"/>
        <v>23.02815873015873</v>
      </c>
      <c r="L40" s="12">
        <f>'[1]Arkusz1'!M46</f>
        <v>0</v>
      </c>
      <c r="M40" s="22"/>
      <c r="N40" s="22"/>
      <c r="O40" s="12">
        <f t="shared" si="2"/>
        <v>0</v>
      </c>
      <c r="P40" s="18"/>
      <c r="Q40" s="59"/>
      <c r="R40" s="12">
        <f t="shared" si="8"/>
        <v>31500</v>
      </c>
      <c r="S40" s="12">
        <f t="shared" si="3"/>
        <v>7253.87</v>
      </c>
      <c r="T40" s="57">
        <f t="shared" si="4"/>
        <v>23.02815873015873</v>
      </c>
    </row>
    <row r="41" spans="1:20" ht="12.75" customHeight="1">
      <c r="A41" s="24"/>
      <c r="B41" s="20"/>
      <c r="C41" s="19">
        <v>4270</v>
      </c>
      <c r="D41" s="20" t="s">
        <v>43</v>
      </c>
      <c r="E41" s="12">
        <f>'[1]Arkusz1'!N47</f>
        <v>15000</v>
      </c>
      <c r="F41" s="13">
        <f>'[1]Arkusz1'!I47</f>
        <v>15000</v>
      </c>
      <c r="G41" s="21"/>
      <c r="H41" s="21"/>
      <c r="I41" s="13">
        <f t="shared" si="0"/>
        <v>15000</v>
      </c>
      <c r="J41" s="22">
        <v>5868.2</v>
      </c>
      <c r="K41" s="59">
        <f t="shared" si="1"/>
        <v>39.12133333333333</v>
      </c>
      <c r="L41" s="12">
        <f>'[1]Arkusz1'!M47</f>
        <v>0</v>
      </c>
      <c r="M41" s="22"/>
      <c r="N41" s="22"/>
      <c r="O41" s="12">
        <f t="shared" si="2"/>
        <v>0</v>
      </c>
      <c r="P41" s="18"/>
      <c r="Q41" s="59"/>
      <c r="R41" s="12">
        <f t="shared" si="8"/>
        <v>15000</v>
      </c>
      <c r="S41" s="12">
        <f t="shared" si="3"/>
        <v>5868.2</v>
      </c>
      <c r="T41" s="57">
        <f t="shared" si="4"/>
        <v>39.12133333333333</v>
      </c>
    </row>
    <row r="42" spans="1:20" ht="12.75" customHeight="1">
      <c r="A42" s="24"/>
      <c r="B42" s="19"/>
      <c r="C42" s="19">
        <v>4300</v>
      </c>
      <c r="D42" s="20" t="s">
        <v>44</v>
      </c>
      <c r="E42" s="12">
        <f>'[1]Arkusz1'!N48</f>
        <v>186927.01</v>
      </c>
      <c r="F42" s="13">
        <f>'[1]Arkusz1'!I48</f>
        <v>186927.01</v>
      </c>
      <c r="G42" s="21"/>
      <c r="H42" s="21"/>
      <c r="I42" s="13">
        <f t="shared" si="0"/>
        <v>186927.01</v>
      </c>
      <c r="J42" s="22">
        <v>158827.68</v>
      </c>
      <c r="K42" s="59">
        <f t="shared" si="1"/>
        <v>84.96775292131404</v>
      </c>
      <c r="L42" s="12">
        <f>'[1]Arkusz1'!M48</f>
        <v>0</v>
      </c>
      <c r="M42" s="22"/>
      <c r="N42" s="22"/>
      <c r="O42" s="12">
        <f t="shared" si="2"/>
        <v>0</v>
      </c>
      <c r="P42" s="18"/>
      <c r="Q42" s="59"/>
      <c r="R42" s="12">
        <f t="shared" si="8"/>
        <v>186927.01</v>
      </c>
      <c r="S42" s="12">
        <f t="shared" si="3"/>
        <v>158827.68</v>
      </c>
      <c r="T42" s="57">
        <f t="shared" si="4"/>
        <v>84.96775292131404</v>
      </c>
    </row>
    <row r="43" spans="1:20" ht="16.5" customHeight="1">
      <c r="A43" s="24"/>
      <c r="B43" s="19"/>
      <c r="C43" s="19">
        <v>4430</v>
      </c>
      <c r="D43" s="20" t="s">
        <v>31</v>
      </c>
      <c r="E43" s="12">
        <f>'[1]Arkusz1'!N49</f>
        <v>2800</v>
      </c>
      <c r="F43" s="13">
        <f>'[1]Arkusz1'!I49</f>
        <v>2800</v>
      </c>
      <c r="G43" s="21"/>
      <c r="H43" s="21"/>
      <c r="I43" s="13">
        <f t="shared" si="0"/>
        <v>2800</v>
      </c>
      <c r="J43" s="22">
        <v>1057.39</v>
      </c>
      <c r="K43" s="59">
        <f t="shared" si="1"/>
        <v>37.76392857142858</v>
      </c>
      <c r="L43" s="12">
        <f>'[1]Arkusz1'!M49</f>
        <v>0</v>
      </c>
      <c r="M43" s="22"/>
      <c r="N43" s="22"/>
      <c r="O43" s="12">
        <f t="shared" si="2"/>
        <v>0</v>
      </c>
      <c r="P43" s="18"/>
      <c r="Q43" s="59"/>
      <c r="R43" s="12">
        <f t="shared" si="8"/>
        <v>2800</v>
      </c>
      <c r="S43" s="12">
        <f t="shared" si="3"/>
        <v>1057.39</v>
      </c>
      <c r="T43" s="57">
        <f t="shared" si="4"/>
        <v>37.76392857142858</v>
      </c>
    </row>
    <row r="44" spans="1:20" ht="15.75">
      <c r="A44" s="24"/>
      <c r="B44" s="19"/>
      <c r="C44" s="19">
        <v>6050</v>
      </c>
      <c r="D44" s="20" t="s">
        <v>20</v>
      </c>
      <c r="E44" s="12">
        <f>'[1]Arkusz1'!N50</f>
        <v>515000</v>
      </c>
      <c r="F44" s="13">
        <f>'[1]Arkusz1'!I50</f>
        <v>0</v>
      </c>
      <c r="G44" s="21"/>
      <c r="H44" s="21"/>
      <c r="I44" s="13">
        <f t="shared" si="0"/>
        <v>0</v>
      </c>
      <c r="J44" s="22"/>
      <c r="K44" s="59"/>
      <c r="L44" s="12">
        <f>'[1]Arkusz1'!M50</f>
        <v>515000</v>
      </c>
      <c r="M44" s="22"/>
      <c r="N44" s="22"/>
      <c r="O44" s="12">
        <f t="shared" si="2"/>
        <v>515000</v>
      </c>
      <c r="P44" s="22">
        <v>4270</v>
      </c>
      <c r="Q44" s="59">
        <f>P44*100/O44</f>
        <v>0.829126213592233</v>
      </c>
      <c r="R44" s="12">
        <f t="shared" si="8"/>
        <v>515000</v>
      </c>
      <c r="S44" s="12">
        <f t="shared" si="3"/>
        <v>4270</v>
      </c>
      <c r="T44" s="57">
        <f t="shared" si="4"/>
        <v>0.829126213592233</v>
      </c>
    </row>
    <row r="45" spans="1:20" ht="13.5" customHeight="1">
      <c r="A45" s="24"/>
      <c r="B45" s="19"/>
      <c r="C45" s="19"/>
      <c r="D45" s="20"/>
      <c r="E45" s="12"/>
      <c r="F45" s="13"/>
      <c r="G45" s="21"/>
      <c r="H45" s="21"/>
      <c r="I45" s="13"/>
      <c r="J45" s="18"/>
      <c r="K45" s="58"/>
      <c r="L45" s="12"/>
      <c r="M45" s="22"/>
      <c r="N45" s="22"/>
      <c r="O45" s="12"/>
      <c r="P45" s="18"/>
      <c r="Q45" s="58"/>
      <c r="R45" s="12"/>
      <c r="S45" s="12"/>
      <c r="T45" s="57"/>
    </row>
    <row r="46" spans="1:20" s="14" customFormat="1" ht="14.25" customHeight="1">
      <c r="A46" s="23"/>
      <c r="B46" s="15">
        <v>60095</v>
      </c>
      <c r="C46" s="15"/>
      <c r="D46" s="16" t="s">
        <v>25</v>
      </c>
      <c r="E46" s="12">
        <f>'[1]Arkusz1'!N52</f>
        <v>73700</v>
      </c>
      <c r="F46" s="13">
        <f>'[1]Arkusz1'!I52</f>
        <v>73700</v>
      </c>
      <c r="G46" s="17"/>
      <c r="H46" s="17"/>
      <c r="I46" s="13">
        <f t="shared" si="0"/>
        <v>73700</v>
      </c>
      <c r="J46" s="18">
        <v>31233.94</v>
      </c>
      <c r="K46" s="58">
        <f t="shared" si="1"/>
        <v>42.379837177747625</v>
      </c>
      <c r="L46" s="12">
        <f>'[1]Arkusz1'!M52</f>
        <v>0</v>
      </c>
      <c r="M46" s="18">
        <f>SUM(M47)</f>
        <v>0</v>
      </c>
      <c r="N46" s="18">
        <f>SUM(N47)</f>
        <v>0</v>
      </c>
      <c r="O46" s="12">
        <f t="shared" si="2"/>
        <v>0</v>
      </c>
      <c r="P46" s="18"/>
      <c r="Q46" s="58"/>
      <c r="R46" s="12">
        <f>I46+O46</f>
        <v>73700</v>
      </c>
      <c r="S46" s="12">
        <f t="shared" si="3"/>
        <v>31233.94</v>
      </c>
      <c r="T46" s="57">
        <f t="shared" si="4"/>
        <v>42.379837177747625</v>
      </c>
    </row>
    <row r="47" spans="1:20" ht="15.75">
      <c r="A47" s="24"/>
      <c r="B47" s="19"/>
      <c r="C47" s="19">
        <v>4300</v>
      </c>
      <c r="D47" s="20" t="s">
        <v>44</v>
      </c>
      <c r="E47" s="12">
        <f>'[1]Arkusz1'!N53</f>
        <v>73700</v>
      </c>
      <c r="F47" s="13">
        <f>'[1]Arkusz1'!I53</f>
        <v>73700</v>
      </c>
      <c r="G47" s="21"/>
      <c r="H47" s="21"/>
      <c r="I47" s="13">
        <f t="shared" si="0"/>
        <v>73700</v>
      </c>
      <c r="J47" s="22">
        <v>31233.94</v>
      </c>
      <c r="K47" s="59">
        <f t="shared" si="1"/>
        <v>42.379837177747625</v>
      </c>
      <c r="L47" s="12">
        <f>'[1]Arkusz1'!M53</f>
        <v>0</v>
      </c>
      <c r="M47" s="22"/>
      <c r="N47" s="22"/>
      <c r="O47" s="12">
        <f t="shared" si="2"/>
        <v>0</v>
      </c>
      <c r="P47" s="18"/>
      <c r="Q47" s="58"/>
      <c r="R47" s="12">
        <f>I47+O47</f>
        <v>73700</v>
      </c>
      <c r="S47" s="12">
        <f t="shared" si="3"/>
        <v>31233.94</v>
      </c>
      <c r="T47" s="57">
        <f t="shared" si="4"/>
        <v>42.379837177747625</v>
      </c>
    </row>
    <row r="48" spans="1:20" ht="12" customHeight="1">
      <c r="A48" s="24"/>
      <c r="B48" s="19"/>
      <c r="C48" s="19"/>
      <c r="D48" s="20"/>
      <c r="E48" s="12"/>
      <c r="F48" s="13"/>
      <c r="G48" s="21"/>
      <c r="H48" s="21"/>
      <c r="I48" s="13"/>
      <c r="J48" s="18"/>
      <c r="K48" s="58"/>
      <c r="L48" s="12"/>
      <c r="M48" s="22"/>
      <c r="N48" s="22"/>
      <c r="O48" s="12"/>
      <c r="P48" s="18"/>
      <c r="Q48" s="58"/>
      <c r="R48" s="12"/>
      <c r="S48" s="12"/>
      <c r="T48" s="57"/>
    </row>
    <row r="49" spans="1:20" s="14" customFormat="1" ht="14.25">
      <c r="A49" s="25">
        <v>630</v>
      </c>
      <c r="B49" s="25"/>
      <c r="C49" s="25"/>
      <c r="D49" s="11" t="s">
        <v>45</v>
      </c>
      <c r="E49" s="12">
        <f>'[1]Arkusz1'!N55</f>
        <v>789667.4300000002</v>
      </c>
      <c r="F49" s="13">
        <f>'[1]Arkusz1'!I55</f>
        <v>0</v>
      </c>
      <c r="G49" s="12"/>
      <c r="H49" s="12"/>
      <c r="I49" s="13">
        <f t="shared" si="0"/>
        <v>0</v>
      </c>
      <c r="J49" s="12">
        <f>J50</f>
        <v>0</v>
      </c>
      <c r="K49" s="57"/>
      <c r="L49" s="12">
        <f>'[1]Arkusz1'!M55</f>
        <v>789667.4300000002</v>
      </c>
      <c r="M49" s="12">
        <f>M50</f>
        <v>0</v>
      </c>
      <c r="N49" s="12">
        <f>N50</f>
        <v>0</v>
      </c>
      <c r="O49" s="12">
        <f t="shared" si="2"/>
        <v>789667.4300000002</v>
      </c>
      <c r="P49" s="12">
        <f>P50</f>
        <v>785539.44</v>
      </c>
      <c r="Q49" s="57">
        <f>P49*100/O49</f>
        <v>99.47724955555022</v>
      </c>
      <c r="R49" s="12">
        <f>I49+O49</f>
        <v>789667.4300000002</v>
      </c>
      <c r="S49" s="12">
        <f t="shared" si="3"/>
        <v>785539.44</v>
      </c>
      <c r="T49" s="57">
        <f t="shared" si="4"/>
        <v>99.47724955555022</v>
      </c>
    </row>
    <row r="50" spans="1:20" s="14" customFormat="1" ht="15.75">
      <c r="A50" s="23"/>
      <c r="B50" s="15">
        <v>63095</v>
      </c>
      <c r="C50" s="15"/>
      <c r="D50" s="16" t="s">
        <v>46</v>
      </c>
      <c r="E50" s="12">
        <f>'[1]Arkusz1'!N56</f>
        <v>789667.4300000002</v>
      </c>
      <c r="F50" s="13">
        <f>'[1]Arkusz1'!I56</f>
        <v>0</v>
      </c>
      <c r="G50" s="17"/>
      <c r="H50" s="17"/>
      <c r="I50" s="13">
        <f t="shared" si="0"/>
        <v>0</v>
      </c>
      <c r="J50" s="18"/>
      <c r="K50" s="58"/>
      <c r="L50" s="12">
        <f>'[1]Arkusz1'!M56</f>
        <v>789667.4300000002</v>
      </c>
      <c r="M50" s="18">
        <f>SUM(M51:M52)</f>
        <v>0</v>
      </c>
      <c r="N50" s="18">
        <f>SUM(N52:N52)</f>
        <v>0</v>
      </c>
      <c r="O50" s="12">
        <f t="shared" si="2"/>
        <v>789667.4300000002</v>
      </c>
      <c r="P50" s="18">
        <v>785539.44</v>
      </c>
      <c r="Q50" s="58">
        <f>P50*100/O50</f>
        <v>99.47724955555022</v>
      </c>
      <c r="R50" s="12">
        <f>I50+O50</f>
        <v>789667.4300000002</v>
      </c>
      <c r="S50" s="12">
        <f t="shared" si="3"/>
        <v>785539.44</v>
      </c>
      <c r="T50" s="57">
        <f t="shared" si="4"/>
        <v>99.47724955555022</v>
      </c>
    </row>
    <row r="51" spans="1:20" ht="15.75" customHeight="1">
      <c r="A51" s="24"/>
      <c r="B51" s="19"/>
      <c r="C51" s="19">
        <v>6057</v>
      </c>
      <c r="D51" s="20" t="s">
        <v>20</v>
      </c>
      <c r="E51" s="12">
        <f>'[1]Arkusz1'!N57</f>
        <v>513283.83</v>
      </c>
      <c r="F51" s="13">
        <f>'[1]Arkusz1'!I57</f>
        <v>0</v>
      </c>
      <c r="G51" s="21"/>
      <c r="H51" s="21"/>
      <c r="I51" s="13">
        <f>F51+G51-H51</f>
        <v>0</v>
      </c>
      <c r="J51" s="18"/>
      <c r="K51" s="58"/>
      <c r="L51" s="12">
        <f>'[1]Arkusz1'!M57</f>
        <v>513283.83</v>
      </c>
      <c r="M51" s="22"/>
      <c r="N51" s="22"/>
      <c r="O51" s="12">
        <f>L51+M51-N51</f>
        <v>513283.83</v>
      </c>
      <c r="P51" s="22">
        <v>510600.63</v>
      </c>
      <c r="Q51" s="59">
        <f>P51*100/O51</f>
        <v>99.47724828970357</v>
      </c>
      <c r="R51" s="12">
        <f>I51+O51</f>
        <v>513283.83</v>
      </c>
      <c r="S51" s="12">
        <f t="shared" si="3"/>
        <v>510600.63</v>
      </c>
      <c r="T51" s="57">
        <f t="shared" si="4"/>
        <v>99.47724828970357</v>
      </c>
    </row>
    <row r="52" spans="1:20" ht="15.75">
      <c r="A52" s="24"/>
      <c r="B52" s="19"/>
      <c r="C52" s="19">
        <v>6059</v>
      </c>
      <c r="D52" s="20" t="s">
        <v>20</v>
      </c>
      <c r="E52" s="12">
        <f>'[1]Arkusz1'!N58</f>
        <v>276383.6</v>
      </c>
      <c r="F52" s="13">
        <f>'[1]Arkusz1'!I58</f>
        <v>0</v>
      </c>
      <c r="G52" s="21"/>
      <c r="H52" s="21"/>
      <c r="I52" s="13">
        <f t="shared" si="0"/>
        <v>0</v>
      </c>
      <c r="J52" s="18"/>
      <c r="K52" s="58"/>
      <c r="L52" s="12">
        <f>'[1]Arkusz1'!M58</f>
        <v>276383.6</v>
      </c>
      <c r="M52" s="22"/>
      <c r="N52" s="22"/>
      <c r="O52" s="12">
        <f t="shared" si="2"/>
        <v>276383.6</v>
      </c>
      <c r="P52" s="22">
        <v>274938.81</v>
      </c>
      <c r="Q52" s="59">
        <f>P52*100/O52</f>
        <v>99.47725190640834</v>
      </c>
      <c r="R52" s="12">
        <f>I52+O52</f>
        <v>276383.6</v>
      </c>
      <c r="S52" s="12">
        <f t="shared" si="3"/>
        <v>274938.81</v>
      </c>
      <c r="T52" s="57">
        <f t="shared" si="4"/>
        <v>99.47725190640834</v>
      </c>
    </row>
    <row r="53" spans="1:20" ht="12" customHeight="1">
      <c r="A53" s="24"/>
      <c r="B53" s="19"/>
      <c r="C53" s="19"/>
      <c r="D53" s="20"/>
      <c r="E53" s="12"/>
      <c r="F53" s="13"/>
      <c r="G53" s="21"/>
      <c r="H53" s="21"/>
      <c r="I53" s="13"/>
      <c r="J53" s="18"/>
      <c r="K53" s="58"/>
      <c r="L53" s="12"/>
      <c r="M53" s="22"/>
      <c r="N53" s="22"/>
      <c r="O53" s="12"/>
      <c r="P53" s="18"/>
      <c r="Q53" s="58"/>
      <c r="R53" s="12"/>
      <c r="S53" s="12"/>
      <c r="T53" s="57"/>
    </row>
    <row r="54" spans="1:20" s="14" customFormat="1" ht="14.25">
      <c r="A54" s="25">
        <v>700</v>
      </c>
      <c r="B54" s="9"/>
      <c r="C54" s="9"/>
      <c r="D54" s="11" t="s">
        <v>47</v>
      </c>
      <c r="E54" s="12">
        <f>'[1]Arkusz1'!N60</f>
        <v>30500</v>
      </c>
      <c r="F54" s="13">
        <f>'[1]Arkusz1'!I60</f>
        <v>30500</v>
      </c>
      <c r="G54" s="12"/>
      <c r="H54" s="12"/>
      <c r="I54" s="13">
        <f t="shared" si="0"/>
        <v>30500</v>
      </c>
      <c r="J54" s="12">
        <v>1643.85</v>
      </c>
      <c r="K54" s="57">
        <f t="shared" si="1"/>
        <v>5.389672131147541</v>
      </c>
      <c r="L54" s="12">
        <f>'[1]Arkusz1'!M60</f>
        <v>0</v>
      </c>
      <c r="M54" s="12">
        <f>M55</f>
        <v>0</v>
      </c>
      <c r="N54" s="12">
        <f>N55</f>
        <v>0</v>
      </c>
      <c r="O54" s="12">
        <f t="shared" si="2"/>
        <v>0</v>
      </c>
      <c r="P54" s="12"/>
      <c r="Q54" s="57"/>
      <c r="R54" s="12">
        <f>I54+O54</f>
        <v>30500</v>
      </c>
      <c r="S54" s="12">
        <f t="shared" si="3"/>
        <v>1643.85</v>
      </c>
      <c r="T54" s="57">
        <f t="shared" si="4"/>
        <v>5.389672131147541</v>
      </c>
    </row>
    <row r="55" spans="1:20" s="14" customFormat="1" ht="14.25">
      <c r="A55" s="28"/>
      <c r="B55" s="15">
        <v>70005</v>
      </c>
      <c r="C55" s="15"/>
      <c r="D55" s="16" t="s">
        <v>48</v>
      </c>
      <c r="E55" s="12">
        <f>'[1]Arkusz1'!N61</f>
        <v>30500</v>
      </c>
      <c r="F55" s="13">
        <f>'[1]Arkusz1'!I61</f>
        <v>30500</v>
      </c>
      <c r="G55" s="17"/>
      <c r="H55" s="17"/>
      <c r="I55" s="13">
        <f t="shared" si="0"/>
        <v>30500</v>
      </c>
      <c r="J55" s="18">
        <v>1643.85</v>
      </c>
      <c r="K55" s="58">
        <f t="shared" si="1"/>
        <v>5.389672131147541</v>
      </c>
      <c r="L55" s="12">
        <f>'[1]Arkusz1'!M61</f>
        <v>0</v>
      </c>
      <c r="M55" s="18">
        <f>SUM(M56:M57)</f>
        <v>0</v>
      </c>
      <c r="N55" s="18">
        <f>SUM(N56:N57)</f>
        <v>0</v>
      </c>
      <c r="O55" s="12">
        <f t="shared" si="2"/>
        <v>0</v>
      </c>
      <c r="P55" s="18"/>
      <c r="Q55" s="58"/>
      <c r="R55" s="12">
        <f>I55+O55</f>
        <v>30500</v>
      </c>
      <c r="S55" s="12">
        <f t="shared" si="3"/>
        <v>1643.85</v>
      </c>
      <c r="T55" s="57">
        <f t="shared" si="4"/>
        <v>5.389672131147541</v>
      </c>
    </row>
    <row r="56" spans="1:20" ht="14.25" customHeight="1">
      <c r="A56" s="29"/>
      <c r="B56" s="20"/>
      <c r="C56" s="19">
        <v>4210</v>
      </c>
      <c r="D56" s="20" t="s">
        <v>29</v>
      </c>
      <c r="E56" s="12">
        <f>'[1]Arkusz1'!N62</f>
        <v>500</v>
      </c>
      <c r="F56" s="13">
        <f>'[1]Arkusz1'!I62</f>
        <v>500</v>
      </c>
      <c r="G56" s="21"/>
      <c r="H56" s="21"/>
      <c r="I56" s="13">
        <f t="shared" si="0"/>
        <v>500</v>
      </c>
      <c r="J56" s="22">
        <v>120</v>
      </c>
      <c r="K56" s="59">
        <f t="shared" si="1"/>
        <v>24</v>
      </c>
      <c r="L56" s="12">
        <f>'[1]Arkusz1'!M62</f>
        <v>0</v>
      </c>
      <c r="M56" s="22"/>
      <c r="N56" s="22"/>
      <c r="O56" s="12">
        <f t="shared" si="2"/>
        <v>0</v>
      </c>
      <c r="P56" s="18"/>
      <c r="Q56" s="59"/>
      <c r="R56" s="12">
        <f>I56+O56</f>
        <v>500</v>
      </c>
      <c r="S56" s="12">
        <f t="shared" si="3"/>
        <v>120</v>
      </c>
      <c r="T56" s="57">
        <f t="shared" si="4"/>
        <v>24</v>
      </c>
    </row>
    <row r="57" spans="1:20" ht="15">
      <c r="A57" s="29"/>
      <c r="B57" s="19"/>
      <c r="C57" s="19">
        <v>4300</v>
      </c>
      <c r="D57" s="20" t="s">
        <v>30</v>
      </c>
      <c r="E57" s="12">
        <f>'[1]Arkusz1'!N63</f>
        <v>30000</v>
      </c>
      <c r="F57" s="13">
        <f>'[1]Arkusz1'!I63</f>
        <v>30000</v>
      </c>
      <c r="G57" s="21"/>
      <c r="H57" s="21"/>
      <c r="I57" s="13">
        <f t="shared" si="0"/>
        <v>30000</v>
      </c>
      <c r="J57" s="22">
        <v>1523.85</v>
      </c>
      <c r="K57" s="59">
        <f t="shared" si="1"/>
        <v>5.0795</v>
      </c>
      <c r="L57" s="12">
        <f>'[1]Arkusz1'!M63</f>
        <v>0</v>
      </c>
      <c r="M57" s="22"/>
      <c r="N57" s="22"/>
      <c r="O57" s="12">
        <f t="shared" si="2"/>
        <v>0</v>
      </c>
      <c r="P57" s="18"/>
      <c r="Q57" s="59"/>
      <c r="R57" s="12">
        <f>I57+O57</f>
        <v>30000</v>
      </c>
      <c r="S57" s="12">
        <f t="shared" si="3"/>
        <v>1523.85</v>
      </c>
      <c r="T57" s="57">
        <f t="shared" si="4"/>
        <v>5.0795</v>
      </c>
    </row>
    <row r="58" spans="1:20" ht="12" customHeight="1">
      <c r="A58" s="29"/>
      <c r="B58" s="19"/>
      <c r="C58" s="19"/>
      <c r="D58" s="20"/>
      <c r="E58" s="12"/>
      <c r="F58" s="13"/>
      <c r="G58" s="21"/>
      <c r="H58" s="21"/>
      <c r="I58" s="13"/>
      <c r="J58" s="18"/>
      <c r="K58" s="58"/>
      <c r="L58" s="12"/>
      <c r="M58" s="22"/>
      <c r="N58" s="22"/>
      <c r="O58" s="12"/>
      <c r="P58" s="18"/>
      <c r="Q58" s="58"/>
      <c r="R58" s="12"/>
      <c r="S58" s="12"/>
      <c r="T58" s="57"/>
    </row>
    <row r="59" spans="1:20" s="14" customFormat="1" ht="14.25">
      <c r="A59" s="25">
        <v>710</v>
      </c>
      <c r="B59" s="9"/>
      <c r="C59" s="9"/>
      <c r="D59" s="11" t="s">
        <v>49</v>
      </c>
      <c r="E59" s="12">
        <f>'[1]Arkusz1'!N65</f>
        <v>81500</v>
      </c>
      <c r="F59" s="13">
        <f>'[1]Arkusz1'!I65</f>
        <v>81500</v>
      </c>
      <c r="G59" s="12">
        <f>G60</f>
        <v>0</v>
      </c>
      <c r="H59" s="12">
        <f>H60</f>
        <v>0</v>
      </c>
      <c r="I59" s="13">
        <f t="shared" si="0"/>
        <v>81500</v>
      </c>
      <c r="J59" s="12">
        <v>23145.16</v>
      </c>
      <c r="K59" s="57">
        <f t="shared" si="1"/>
        <v>28.398969325153374</v>
      </c>
      <c r="L59" s="12">
        <f>'[1]Arkusz1'!M65</f>
        <v>0</v>
      </c>
      <c r="M59" s="12">
        <f>M60</f>
        <v>0</v>
      </c>
      <c r="N59" s="12">
        <f>N60</f>
        <v>0</v>
      </c>
      <c r="O59" s="12">
        <f t="shared" si="2"/>
        <v>0</v>
      </c>
      <c r="P59" s="12"/>
      <c r="Q59" s="57"/>
      <c r="R59" s="12">
        <f aca="true" t="shared" si="9" ref="R59:R65">I59+O59</f>
        <v>81500</v>
      </c>
      <c r="S59" s="12">
        <f t="shared" si="3"/>
        <v>23145.16</v>
      </c>
      <c r="T59" s="57">
        <f t="shared" si="4"/>
        <v>28.398969325153374</v>
      </c>
    </row>
    <row r="60" spans="1:20" s="14" customFormat="1" ht="14.25">
      <c r="A60" s="28"/>
      <c r="B60" s="15">
        <v>71004</v>
      </c>
      <c r="C60" s="15"/>
      <c r="D60" s="16" t="s">
        <v>50</v>
      </c>
      <c r="E60" s="12">
        <f>'[1]Arkusz1'!N66</f>
        <v>81500</v>
      </c>
      <c r="F60" s="13">
        <f>'[1]Arkusz1'!I66</f>
        <v>81500</v>
      </c>
      <c r="G60" s="17">
        <f>SUM(G61:G65)</f>
        <v>0</v>
      </c>
      <c r="H60" s="17">
        <f>SUM(H61:H65)</f>
        <v>0</v>
      </c>
      <c r="I60" s="13">
        <f t="shared" si="0"/>
        <v>81500</v>
      </c>
      <c r="J60" s="18">
        <v>23145.16</v>
      </c>
      <c r="K60" s="58">
        <f t="shared" si="1"/>
        <v>28.398969325153374</v>
      </c>
      <c r="L60" s="12">
        <f>'[1]Arkusz1'!M66</f>
        <v>0</v>
      </c>
      <c r="M60" s="18">
        <f>SUM(M62:M65)</f>
        <v>0</v>
      </c>
      <c r="N60" s="18">
        <f>SUM(N62:N65)</f>
        <v>0</v>
      </c>
      <c r="O60" s="12">
        <f t="shared" si="2"/>
        <v>0</v>
      </c>
      <c r="P60" s="18"/>
      <c r="Q60" s="58"/>
      <c r="R60" s="12">
        <f t="shared" si="9"/>
        <v>81500</v>
      </c>
      <c r="S60" s="12">
        <f t="shared" si="3"/>
        <v>23145.16</v>
      </c>
      <c r="T60" s="57">
        <f t="shared" si="4"/>
        <v>28.398969325153374</v>
      </c>
    </row>
    <row r="61" spans="1:20" s="14" customFormat="1" ht="14.25">
      <c r="A61" s="28"/>
      <c r="B61" s="15"/>
      <c r="C61" s="19">
        <v>4170</v>
      </c>
      <c r="D61" s="20" t="s">
        <v>28</v>
      </c>
      <c r="E61" s="12">
        <f>'[1]Arkusz1'!N67</f>
        <v>3600</v>
      </c>
      <c r="F61" s="13">
        <f>'[1]Arkusz1'!I67</f>
        <v>3600</v>
      </c>
      <c r="G61" s="21"/>
      <c r="H61" s="17"/>
      <c r="I61" s="13">
        <f t="shared" si="0"/>
        <v>3600</v>
      </c>
      <c r="J61" s="22"/>
      <c r="K61" s="59">
        <f t="shared" si="1"/>
        <v>0</v>
      </c>
      <c r="L61" s="12">
        <f>'[1]Arkusz1'!M67</f>
        <v>0</v>
      </c>
      <c r="M61" s="18"/>
      <c r="N61" s="18"/>
      <c r="O61" s="12">
        <f t="shared" si="2"/>
        <v>0</v>
      </c>
      <c r="P61" s="18"/>
      <c r="Q61" s="59"/>
      <c r="R61" s="12">
        <f t="shared" si="9"/>
        <v>3600</v>
      </c>
      <c r="S61" s="12">
        <f t="shared" si="3"/>
        <v>0</v>
      </c>
      <c r="T61" s="57">
        <f t="shared" si="4"/>
        <v>0</v>
      </c>
    </row>
    <row r="62" spans="1:20" ht="15">
      <c r="A62" s="29"/>
      <c r="B62" s="19"/>
      <c r="C62" s="19">
        <v>4210</v>
      </c>
      <c r="D62" s="20" t="s">
        <v>29</v>
      </c>
      <c r="E62" s="12">
        <f>'[1]Arkusz1'!N68</f>
        <v>1000</v>
      </c>
      <c r="F62" s="13">
        <f>'[1]Arkusz1'!I68</f>
        <v>1000</v>
      </c>
      <c r="G62" s="21"/>
      <c r="H62" s="21"/>
      <c r="I62" s="13">
        <f t="shared" si="0"/>
        <v>1000</v>
      </c>
      <c r="J62" s="22"/>
      <c r="K62" s="59">
        <f t="shared" si="1"/>
        <v>0</v>
      </c>
      <c r="L62" s="12">
        <f>'[1]Arkusz1'!M68</f>
        <v>0</v>
      </c>
      <c r="M62" s="22"/>
      <c r="N62" s="22"/>
      <c r="O62" s="12">
        <f t="shared" si="2"/>
        <v>0</v>
      </c>
      <c r="P62" s="18"/>
      <c r="Q62" s="59"/>
      <c r="R62" s="12">
        <f t="shared" si="9"/>
        <v>1000</v>
      </c>
      <c r="S62" s="12">
        <f t="shared" si="3"/>
        <v>0</v>
      </c>
      <c r="T62" s="57">
        <f t="shared" si="4"/>
        <v>0</v>
      </c>
    </row>
    <row r="63" spans="1:20" ht="15">
      <c r="A63" s="29"/>
      <c r="B63" s="19"/>
      <c r="C63" s="19">
        <v>4300</v>
      </c>
      <c r="D63" s="20" t="s">
        <v>44</v>
      </c>
      <c r="E63" s="12">
        <f>'[1]Arkusz1'!N69</f>
        <v>76400</v>
      </c>
      <c r="F63" s="13">
        <f>'[1]Arkusz1'!I69</f>
        <v>76400</v>
      </c>
      <c r="G63" s="21"/>
      <c r="H63" s="21"/>
      <c r="I63" s="13">
        <f t="shared" si="0"/>
        <v>76400</v>
      </c>
      <c r="J63" s="22">
        <v>23145.16</v>
      </c>
      <c r="K63" s="59">
        <f t="shared" si="1"/>
        <v>30.294712041884818</v>
      </c>
      <c r="L63" s="12">
        <f>'[1]Arkusz1'!M69</f>
        <v>0</v>
      </c>
      <c r="M63" s="22"/>
      <c r="N63" s="22"/>
      <c r="O63" s="12">
        <f t="shared" si="2"/>
        <v>0</v>
      </c>
      <c r="P63" s="18"/>
      <c r="Q63" s="59"/>
      <c r="R63" s="12">
        <f t="shared" si="9"/>
        <v>76400</v>
      </c>
      <c r="S63" s="12">
        <f t="shared" si="3"/>
        <v>23145.16</v>
      </c>
      <c r="T63" s="57">
        <f t="shared" si="4"/>
        <v>30.294712041884818</v>
      </c>
    </row>
    <row r="64" spans="1:20" ht="12" customHeight="1">
      <c r="A64" s="29"/>
      <c r="B64" s="19"/>
      <c r="C64" s="19">
        <v>4740</v>
      </c>
      <c r="D64" s="20" t="s">
        <v>32</v>
      </c>
      <c r="E64" s="12">
        <f>'[1]Arkusz1'!N70</f>
        <v>250</v>
      </c>
      <c r="F64" s="13">
        <f>'[1]Arkusz1'!I70</f>
        <v>250</v>
      </c>
      <c r="G64" s="21"/>
      <c r="H64" s="21"/>
      <c r="I64" s="13">
        <f t="shared" si="0"/>
        <v>250</v>
      </c>
      <c r="J64" s="22"/>
      <c r="K64" s="59">
        <f t="shared" si="1"/>
        <v>0</v>
      </c>
      <c r="L64" s="12">
        <f>'[1]Arkusz1'!M70</f>
        <v>0</v>
      </c>
      <c r="M64" s="22"/>
      <c r="N64" s="22"/>
      <c r="O64" s="12">
        <f t="shared" si="2"/>
        <v>0</v>
      </c>
      <c r="P64" s="18"/>
      <c r="Q64" s="59"/>
      <c r="R64" s="12">
        <f t="shared" si="9"/>
        <v>250</v>
      </c>
      <c r="S64" s="12">
        <f t="shared" si="3"/>
        <v>0</v>
      </c>
      <c r="T64" s="57">
        <f t="shared" si="4"/>
        <v>0</v>
      </c>
    </row>
    <row r="65" spans="1:20" ht="15">
      <c r="A65" s="29"/>
      <c r="B65" s="19"/>
      <c r="C65" s="19">
        <v>4750</v>
      </c>
      <c r="D65" s="20" t="s">
        <v>33</v>
      </c>
      <c r="E65" s="12">
        <f>'[1]Arkusz1'!N71</f>
        <v>250</v>
      </c>
      <c r="F65" s="13">
        <f>'[1]Arkusz1'!I71</f>
        <v>250</v>
      </c>
      <c r="G65" s="21"/>
      <c r="H65" s="21"/>
      <c r="I65" s="13">
        <f t="shared" si="0"/>
        <v>250</v>
      </c>
      <c r="J65" s="22"/>
      <c r="K65" s="59">
        <f t="shared" si="1"/>
        <v>0</v>
      </c>
      <c r="L65" s="12">
        <f>'[1]Arkusz1'!M71</f>
        <v>0</v>
      </c>
      <c r="M65" s="22"/>
      <c r="N65" s="22"/>
      <c r="O65" s="12">
        <f t="shared" si="2"/>
        <v>0</v>
      </c>
      <c r="P65" s="18"/>
      <c r="Q65" s="59"/>
      <c r="R65" s="12">
        <f t="shared" si="9"/>
        <v>250</v>
      </c>
      <c r="S65" s="12">
        <f t="shared" si="3"/>
        <v>0</v>
      </c>
      <c r="T65" s="57">
        <f t="shared" si="4"/>
        <v>0</v>
      </c>
    </row>
    <row r="66" spans="1:20" ht="11.25" customHeight="1">
      <c r="A66" s="29"/>
      <c r="B66" s="19"/>
      <c r="C66" s="19"/>
      <c r="D66" s="20"/>
      <c r="E66" s="12"/>
      <c r="F66" s="13"/>
      <c r="G66" s="21"/>
      <c r="H66" s="21"/>
      <c r="I66" s="13"/>
      <c r="J66" s="18"/>
      <c r="K66" s="58"/>
      <c r="L66" s="12"/>
      <c r="M66" s="22"/>
      <c r="N66" s="22"/>
      <c r="O66" s="12"/>
      <c r="P66" s="18"/>
      <c r="Q66" s="58"/>
      <c r="R66" s="12"/>
      <c r="S66" s="12"/>
      <c r="T66" s="57"/>
    </row>
    <row r="67" spans="1:20" s="14" customFormat="1" ht="12.75" customHeight="1">
      <c r="A67" s="25">
        <v>750</v>
      </c>
      <c r="B67" s="30"/>
      <c r="C67" s="9"/>
      <c r="D67" s="11" t="s">
        <v>51</v>
      </c>
      <c r="E67" s="12">
        <f>'[1]Arkusz1'!N73</f>
        <v>1730656.21</v>
      </c>
      <c r="F67" s="13">
        <f>'[1]Arkusz1'!I73</f>
        <v>1715656.21</v>
      </c>
      <c r="G67" s="12">
        <f>G68+G73+G80+G108+G112</f>
        <v>616</v>
      </c>
      <c r="H67" s="12">
        <f>H68+H73+H80+H108+H112</f>
        <v>616</v>
      </c>
      <c r="I67" s="13">
        <f t="shared" si="0"/>
        <v>1715656.21</v>
      </c>
      <c r="J67" s="12">
        <f>J68+J73+J80+J108+J112</f>
        <v>758072.3</v>
      </c>
      <c r="K67" s="57">
        <f t="shared" si="1"/>
        <v>44.1855597631649</v>
      </c>
      <c r="L67" s="12">
        <f>'[1]Arkusz1'!M73</f>
        <v>15000</v>
      </c>
      <c r="M67" s="12">
        <f>M68+M73+M80+M108+M112</f>
        <v>0</v>
      </c>
      <c r="N67" s="12">
        <f>N68+N73+N80+N108+N112</f>
        <v>0</v>
      </c>
      <c r="O67" s="12">
        <f t="shared" si="2"/>
        <v>15000</v>
      </c>
      <c r="P67" s="12">
        <f>P80</f>
        <v>6999.99</v>
      </c>
      <c r="Q67" s="57">
        <f>P67*100/O67</f>
        <v>46.6666</v>
      </c>
      <c r="R67" s="12">
        <f>I67+O67</f>
        <v>1730656.21</v>
      </c>
      <c r="S67" s="12">
        <f t="shared" si="3"/>
        <v>765072.29</v>
      </c>
      <c r="T67" s="57">
        <f t="shared" si="4"/>
        <v>44.20706351609832</v>
      </c>
    </row>
    <row r="68" spans="1:20" s="14" customFormat="1" ht="12.75" customHeight="1">
      <c r="A68" s="28"/>
      <c r="B68" s="16">
        <v>75011</v>
      </c>
      <c r="C68" s="15"/>
      <c r="D68" s="16" t="s">
        <v>52</v>
      </c>
      <c r="E68" s="12">
        <f>'[1]Arkusz1'!N74</f>
        <v>54800</v>
      </c>
      <c r="F68" s="13">
        <f>'[1]Arkusz1'!I74</f>
        <v>54800</v>
      </c>
      <c r="G68" s="17"/>
      <c r="H68" s="17"/>
      <c r="I68" s="13">
        <f t="shared" si="0"/>
        <v>54800</v>
      </c>
      <c r="J68" s="18">
        <v>27021</v>
      </c>
      <c r="K68" s="58">
        <f t="shared" si="1"/>
        <v>49.308394160583944</v>
      </c>
      <c r="L68" s="12">
        <f>'[1]Arkusz1'!M74</f>
        <v>0</v>
      </c>
      <c r="M68" s="18">
        <f>SUM(M69:M71)</f>
        <v>0</v>
      </c>
      <c r="N68" s="18">
        <f>SUM(N69:N71)</f>
        <v>0</v>
      </c>
      <c r="O68" s="12">
        <f t="shared" si="2"/>
        <v>0</v>
      </c>
      <c r="P68" s="18"/>
      <c r="Q68" s="58"/>
      <c r="R68" s="12">
        <f>I68+O68</f>
        <v>54800</v>
      </c>
      <c r="S68" s="12">
        <f t="shared" si="3"/>
        <v>27021</v>
      </c>
      <c r="T68" s="57">
        <f t="shared" si="4"/>
        <v>49.308394160583944</v>
      </c>
    </row>
    <row r="69" spans="1:20" ht="12.75" customHeight="1">
      <c r="A69" s="24"/>
      <c r="B69" s="20"/>
      <c r="C69" s="19">
        <v>4010</v>
      </c>
      <c r="D69" s="20" t="s">
        <v>53</v>
      </c>
      <c r="E69" s="12">
        <f>'[1]Arkusz1'!N75</f>
        <v>46617</v>
      </c>
      <c r="F69" s="13">
        <f>'[1]Arkusz1'!I75</f>
        <v>46617</v>
      </c>
      <c r="G69" s="21"/>
      <c r="H69" s="21"/>
      <c r="I69" s="13">
        <f t="shared" si="0"/>
        <v>46617</v>
      </c>
      <c r="J69" s="22">
        <v>22986.81</v>
      </c>
      <c r="K69" s="59">
        <f t="shared" si="1"/>
        <v>49.30992985391595</v>
      </c>
      <c r="L69" s="12">
        <f>'[1]Arkusz1'!M75</f>
        <v>0</v>
      </c>
      <c r="M69" s="22"/>
      <c r="N69" s="22"/>
      <c r="O69" s="12">
        <f t="shared" si="2"/>
        <v>0</v>
      </c>
      <c r="P69" s="18"/>
      <c r="Q69" s="59"/>
      <c r="R69" s="12">
        <f>I69+O69</f>
        <v>46617</v>
      </c>
      <c r="S69" s="12">
        <f t="shared" si="3"/>
        <v>22986.81</v>
      </c>
      <c r="T69" s="57">
        <f t="shared" si="4"/>
        <v>49.30992985391595</v>
      </c>
    </row>
    <row r="70" spans="1:20" ht="12.75" customHeight="1">
      <c r="A70" s="24"/>
      <c r="B70" s="20"/>
      <c r="C70" s="19">
        <v>4110</v>
      </c>
      <c r="D70" s="20" t="s">
        <v>26</v>
      </c>
      <c r="E70" s="12">
        <f>'[1]Arkusz1'!N76</f>
        <v>7040</v>
      </c>
      <c r="F70" s="13">
        <f>'[1]Arkusz1'!I76</f>
        <v>7040</v>
      </c>
      <c r="G70" s="21"/>
      <c r="H70" s="21"/>
      <c r="I70" s="13">
        <f aca="true" t="shared" si="10" ref="I70:I78">F70+G70-H70</f>
        <v>7040</v>
      </c>
      <c r="J70" s="22">
        <v>3471.01</v>
      </c>
      <c r="K70" s="59">
        <f aca="true" t="shared" si="11" ref="K70:K133">J70*100/I70</f>
        <v>49.30411931818182</v>
      </c>
      <c r="L70" s="12">
        <f>'[1]Arkusz1'!M76</f>
        <v>0</v>
      </c>
      <c r="M70" s="22"/>
      <c r="N70" s="22"/>
      <c r="O70" s="12">
        <f aca="true" t="shared" si="12" ref="O70:O78">L70+M70-N70</f>
        <v>0</v>
      </c>
      <c r="P70" s="18"/>
      <c r="Q70" s="59"/>
      <c r="R70" s="12">
        <f>I70+O70</f>
        <v>7040</v>
      </c>
      <c r="S70" s="12">
        <f aca="true" t="shared" si="13" ref="S70:S133">J70+P70</f>
        <v>3471.01</v>
      </c>
      <c r="T70" s="57">
        <f aca="true" t="shared" si="14" ref="T70:T133">S70*100/R70</f>
        <v>49.30411931818182</v>
      </c>
    </row>
    <row r="71" spans="1:20" ht="15.75">
      <c r="A71" s="24"/>
      <c r="B71" s="20"/>
      <c r="C71" s="19">
        <v>4120</v>
      </c>
      <c r="D71" s="20" t="s">
        <v>27</v>
      </c>
      <c r="E71" s="12">
        <f>'[1]Arkusz1'!N77</f>
        <v>1143</v>
      </c>
      <c r="F71" s="13">
        <f>'[1]Arkusz1'!I77</f>
        <v>1143</v>
      </c>
      <c r="G71" s="21"/>
      <c r="H71" s="21"/>
      <c r="I71" s="13">
        <f t="shared" si="10"/>
        <v>1143</v>
      </c>
      <c r="J71" s="22">
        <v>563.18</v>
      </c>
      <c r="K71" s="59">
        <f t="shared" si="11"/>
        <v>49.27209098862642</v>
      </c>
      <c r="L71" s="12">
        <f>'[1]Arkusz1'!M77</f>
        <v>0</v>
      </c>
      <c r="M71" s="22"/>
      <c r="N71" s="22"/>
      <c r="O71" s="12">
        <f t="shared" si="12"/>
        <v>0</v>
      </c>
      <c r="P71" s="18"/>
      <c r="Q71" s="59"/>
      <c r="R71" s="12">
        <f>I71+O71</f>
        <v>1143</v>
      </c>
      <c r="S71" s="12">
        <f t="shared" si="13"/>
        <v>563.18</v>
      </c>
      <c r="T71" s="57">
        <f t="shared" si="14"/>
        <v>49.27209098862642</v>
      </c>
    </row>
    <row r="72" spans="1:20" ht="12.75" customHeight="1">
      <c r="A72" s="24"/>
      <c r="B72" s="31"/>
      <c r="C72" s="32"/>
      <c r="D72" s="31"/>
      <c r="E72" s="12"/>
      <c r="F72" s="13"/>
      <c r="G72" s="21"/>
      <c r="H72" s="21"/>
      <c r="I72" s="13"/>
      <c r="J72" s="18"/>
      <c r="K72" s="58"/>
      <c r="L72" s="12"/>
      <c r="M72" s="22"/>
      <c r="N72" s="22"/>
      <c r="O72" s="12"/>
      <c r="P72" s="18"/>
      <c r="Q72" s="58"/>
      <c r="R72" s="12"/>
      <c r="S72" s="12"/>
      <c r="T72" s="57"/>
    </row>
    <row r="73" spans="1:20" s="14" customFormat="1" ht="12.75" customHeight="1">
      <c r="A73" s="23"/>
      <c r="B73" s="33">
        <v>75022</v>
      </c>
      <c r="C73" s="34"/>
      <c r="D73" s="33" t="s">
        <v>54</v>
      </c>
      <c r="E73" s="12">
        <f>'[1]Arkusz1'!N79</f>
        <v>82910</v>
      </c>
      <c r="F73" s="13">
        <f>'[1]Arkusz1'!I79</f>
        <v>82910</v>
      </c>
      <c r="G73" s="17">
        <f>SUM(G74:G78)</f>
        <v>0</v>
      </c>
      <c r="H73" s="17">
        <f>SUM(H74:H78)</f>
        <v>0</v>
      </c>
      <c r="I73" s="13">
        <f t="shared" si="10"/>
        <v>82910</v>
      </c>
      <c r="J73" s="18">
        <v>33975.01</v>
      </c>
      <c r="K73" s="58">
        <f t="shared" si="11"/>
        <v>40.9781811602943</v>
      </c>
      <c r="L73" s="12">
        <f>'[1]Arkusz1'!M79</f>
        <v>0</v>
      </c>
      <c r="M73" s="18">
        <f>SUM(M74:M78)</f>
        <v>0</v>
      </c>
      <c r="N73" s="18">
        <f>SUM(N74:N78)</f>
        <v>0</v>
      </c>
      <c r="O73" s="12">
        <f t="shared" si="12"/>
        <v>0</v>
      </c>
      <c r="P73" s="18"/>
      <c r="Q73" s="58"/>
      <c r="R73" s="12">
        <f aca="true" t="shared" si="15" ref="R73:R78">I73+O73</f>
        <v>82910</v>
      </c>
      <c r="S73" s="12">
        <f t="shared" si="13"/>
        <v>33975.01</v>
      </c>
      <c r="T73" s="57">
        <f t="shared" si="14"/>
        <v>40.9781811602943</v>
      </c>
    </row>
    <row r="74" spans="1:20" ht="12.75" customHeight="1">
      <c r="A74" s="24"/>
      <c r="B74" s="20"/>
      <c r="C74" s="19">
        <v>3030</v>
      </c>
      <c r="D74" s="20" t="s">
        <v>55</v>
      </c>
      <c r="E74" s="12">
        <f>'[1]Arkusz1'!N80</f>
        <v>78210</v>
      </c>
      <c r="F74" s="13">
        <f>'[1]Arkusz1'!I80</f>
        <v>78210</v>
      </c>
      <c r="G74" s="21"/>
      <c r="H74" s="21"/>
      <c r="I74" s="13">
        <f t="shared" si="10"/>
        <v>78210</v>
      </c>
      <c r="J74" s="22">
        <v>30231.25</v>
      </c>
      <c r="K74" s="59">
        <f t="shared" si="11"/>
        <v>38.65394450837489</v>
      </c>
      <c r="L74" s="12">
        <f>'[1]Arkusz1'!M80</f>
        <v>0</v>
      </c>
      <c r="M74" s="22"/>
      <c r="N74" s="22"/>
      <c r="O74" s="12">
        <f t="shared" si="12"/>
        <v>0</v>
      </c>
      <c r="P74" s="18"/>
      <c r="Q74" s="59"/>
      <c r="R74" s="12">
        <f t="shared" si="15"/>
        <v>78210</v>
      </c>
      <c r="S74" s="12">
        <f t="shared" si="13"/>
        <v>30231.25</v>
      </c>
      <c r="T74" s="57">
        <f t="shared" si="14"/>
        <v>38.65394450837489</v>
      </c>
    </row>
    <row r="75" spans="1:20" ht="12.75" customHeight="1">
      <c r="A75" s="24"/>
      <c r="B75" s="20"/>
      <c r="C75" s="19">
        <v>4210</v>
      </c>
      <c r="D75" s="20" t="s">
        <v>29</v>
      </c>
      <c r="E75" s="12">
        <f>'[1]Arkusz1'!N81</f>
        <v>3000</v>
      </c>
      <c r="F75" s="13">
        <f>'[1]Arkusz1'!I81</f>
        <v>3000</v>
      </c>
      <c r="G75" s="21"/>
      <c r="H75" s="21"/>
      <c r="I75" s="13">
        <f t="shared" si="10"/>
        <v>3000</v>
      </c>
      <c r="J75" s="22">
        <v>2515.66</v>
      </c>
      <c r="K75" s="59">
        <f t="shared" si="11"/>
        <v>83.85533333333333</v>
      </c>
      <c r="L75" s="12">
        <f>'[1]Arkusz1'!M81</f>
        <v>0</v>
      </c>
      <c r="M75" s="22"/>
      <c r="N75" s="22"/>
      <c r="O75" s="12">
        <f t="shared" si="12"/>
        <v>0</v>
      </c>
      <c r="P75" s="18"/>
      <c r="Q75" s="59"/>
      <c r="R75" s="12">
        <f t="shared" si="15"/>
        <v>3000</v>
      </c>
      <c r="S75" s="12">
        <f t="shared" si="13"/>
        <v>2515.66</v>
      </c>
      <c r="T75" s="57">
        <f t="shared" si="14"/>
        <v>83.85533333333333</v>
      </c>
    </row>
    <row r="76" spans="1:20" ht="12.75" customHeight="1">
      <c r="A76" s="24"/>
      <c r="B76" s="20"/>
      <c r="C76" s="19">
        <v>4300</v>
      </c>
      <c r="D76" s="20" t="s">
        <v>56</v>
      </c>
      <c r="E76" s="12">
        <f>'[1]Arkusz1'!N82</f>
        <v>1050</v>
      </c>
      <c r="F76" s="13">
        <f>'[1]Arkusz1'!I82</f>
        <v>1050</v>
      </c>
      <c r="G76" s="21"/>
      <c r="H76" s="21"/>
      <c r="I76" s="13">
        <f t="shared" si="10"/>
        <v>1050</v>
      </c>
      <c r="J76" s="22">
        <v>929.2</v>
      </c>
      <c r="K76" s="59">
        <f t="shared" si="11"/>
        <v>88.4952380952381</v>
      </c>
      <c r="L76" s="12">
        <f>'[1]Arkusz1'!M82</f>
        <v>0</v>
      </c>
      <c r="M76" s="22"/>
      <c r="N76" s="22"/>
      <c r="O76" s="12">
        <f t="shared" si="12"/>
        <v>0</v>
      </c>
      <c r="P76" s="18"/>
      <c r="Q76" s="59"/>
      <c r="R76" s="12">
        <f t="shared" si="15"/>
        <v>1050</v>
      </c>
      <c r="S76" s="12">
        <f t="shared" si="13"/>
        <v>929.2</v>
      </c>
      <c r="T76" s="57">
        <f t="shared" si="14"/>
        <v>88.4952380952381</v>
      </c>
    </row>
    <row r="77" spans="1:20" ht="12.75" customHeight="1">
      <c r="A77" s="24"/>
      <c r="B77" s="20"/>
      <c r="C77" s="19">
        <v>4740</v>
      </c>
      <c r="D77" s="20" t="s">
        <v>32</v>
      </c>
      <c r="E77" s="12">
        <f>'[1]Arkusz1'!N83</f>
        <v>150</v>
      </c>
      <c r="F77" s="13">
        <f>'[1]Arkusz1'!I83</f>
        <v>150</v>
      </c>
      <c r="G77" s="21"/>
      <c r="H77" s="21"/>
      <c r="I77" s="13">
        <f t="shared" si="10"/>
        <v>150</v>
      </c>
      <c r="J77" s="22"/>
      <c r="K77" s="59">
        <f t="shared" si="11"/>
        <v>0</v>
      </c>
      <c r="L77" s="12">
        <f>'[1]Arkusz1'!M83</f>
        <v>0</v>
      </c>
      <c r="M77" s="22"/>
      <c r="N77" s="22"/>
      <c r="O77" s="12">
        <f t="shared" si="12"/>
        <v>0</v>
      </c>
      <c r="P77" s="18"/>
      <c r="Q77" s="59"/>
      <c r="R77" s="12">
        <f t="shared" si="15"/>
        <v>150</v>
      </c>
      <c r="S77" s="12">
        <f t="shared" si="13"/>
        <v>0</v>
      </c>
      <c r="T77" s="57">
        <f t="shared" si="14"/>
        <v>0</v>
      </c>
    </row>
    <row r="78" spans="1:20" ht="15.75">
      <c r="A78" s="24"/>
      <c r="B78" s="20"/>
      <c r="C78" s="19">
        <v>4750</v>
      </c>
      <c r="D78" s="20" t="s">
        <v>33</v>
      </c>
      <c r="E78" s="12">
        <f>'[1]Arkusz1'!N84</f>
        <v>500</v>
      </c>
      <c r="F78" s="13">
        <f>'[1]Arkusz1'!I84</f>
        <v>500</v>
      </c>
      <c r="G78" s="21"/>
      <c r="H78" s="21"/>
      <c r="I78" s="13">
        <f t="shared" si="10"/>
        <v>500</v>
      </c>
      <c r="J78" s="22">
        <v>298.9</v>
      </c>
      <c r="K78" s="59">
        <f t="shared" si="11"/>
        <v>59.779999999999994</v>
      </c>
      <c r="L78" s="12">
        <f>'[1]Arkusz1'!M84</f>
        <v>0</v>
      </c>
      <c r="M78" s="22"/>
      <c r="N78" s="22"/>
      <c r="O78" s="12">
        <f t="shared" si="12"/>
        <v>0</v>
      </c>
      <c r="P78" s="18"/>
      <c r="Q78" s="59"/>
      <c r="R78" s="12">
        <f t="shared" si="15"/>
        <v>500</v>
      </c>
      <c r="S78" s="12">
        <f t="shared" si="13"/>
        <v>298.9</v>
      </c>
      <c r="T78" s="57">
        <f t="shared" si="14"/>
        <v>59.779999999999994</v>
      </c>
    </row>
    <row r="79" spans="1:20" ht="12.75" customHeight="1">
      <c r="A79" s="24"/>
      <c r="B79" s="20"/>
      <c r="C79" s="19"/>
      <c r="D79" s="20"/>
      <c r="E79" s="12"/>
      <c r="F79" s="13"/>
      <c r="G79" s="21"/>
      <c r="H79" s="21"/>
      <c r="I79" s="13"/>
      <c r="J79" s="18"/>
      <c r="K79" s="58"/>
      <c r="L79" s="12"/>
      <c r="M79" s="22"/>
      <c r="N79" s="22"/>
      <c r="O79" s="12"/>
      <c r="P79" s="18"/>
      <c r="Q79" s="58"/>
      <c r="R79" s="12"/>
      <c r="S79" s="12"/>
      <c r="T79" s="57"/>
    </row>
    <row r="80" spans="1:20" s="14" customFormat="1" ht="12.75" customHeight="1">
      <c r="A80" s="23"/>
      <c r="B80" s="16">
        <v>75023</v>
      </c>
      <c r="C80" s="15"/>
      <c r="D80" s="16" t="s">
        <v>57</v>
      </c>
      <c r="E80" s="12">
        <f>'[1]Arkusz1'!N86</f>
        <v>1517992.21</v>
      </c>
      <c r="F80" s="13">
        <f>'[1]Arkusz1'!I86</f>
        <v>1502992.21</v>
      </c>
      <c r="G80" s="17">
        <f>SUM(G81:G106)</f>
        <v>416</v>
      </c>
      <c r="H80" s="17">
        <f>SUM(H81:H106)</f>
        <v>416</v>
      </c>
      <c r="I80" s="13">
        <f aca="true" t="shared" si="16" ref="I80:I141">F80+G80-H80</f>
        <v>1502992.21</v>
      </c>
      <c r="J80" s="18">
        <v>682237.92</v>
      </c>
      <c r="K80" s="58">
        <f t="shared" si="11"/>
        <v>45.39197977612938</v>
      </c>
      <c r="L80" s="12">
        <f>'[1]Arkusz1'!M86</f>
        <v>15000</v>
      </c>
      <c r="M80" s="18">
        <f>SUM(M81:M106)</f>
        <v>0</v>
      </c>
      <c r="N80" s="18">
        <f>SUM(N81:N106)</f>
        <v>0</v>
      </c>
      <c r="O80" s="12">
        <f aca="true" t="shared" si="17" ref="O80:O143">L80+M80-N80</f>
        <v>15000</v>
      </c>
      <c r="P80" s="18">
        <v>6999.99</v>
      </c>
      <c r="Q80" s="58">
        <f>P80*100/O80</f>
        <v>46.6666</v>
      </c>
      <c r="R80" s="12">
        <f aca="true" t="shared" si="18" ref="R80:R106">I80+O80</f>
        <v>1517992.21</v>
      </c>
      <c r="S80" s="12">
        <f t="shared" si="13"/>
        <v>689237.91</v>
      </c>
      <c r="T80" s="57">
        <f t="shared" si="14"/>
        <v>45.404574902265146</v>
      </c>
    </row>
    <row r="81" spans="1:20" ht="12.75" customHeight="1">
      <c r="A81" s="24"/>
      <c r="B81" s="20"/>
      <c r="C81" s="19">
        <v>3020</v>
      </c>
      <c r="D81" s="20" t="s">
        <v>58</v>
      </c>
      <c r="E81" s="12">
        <f>'[1]Arkusz1'!N87</f>
        <v>3988</v>
      </c>
      <c r="F81" s="13">
        <f>'[1]Arkusz1'!I87</f>
        <v>3988</v>
      </c>
      <c r="G81" s="21"/>
      <c r="H81" s="21"/>
      <c r="I81" s="13">
        <f t="shared" si="16"/>
        <v>3988</v>
      </c>
      <c r="J81" s="22">
        <v>562.5</v>
      </c>
      <c r="K81" s="59">
        <f t="shared" si="11"/>
        <v>14.10481444332999</v>
      </c>
      <c r="L81" s="12">
        <f>'[1]Arkusz1'!M87</f>
        <v>0</v>
      </c>
      <c r="M81" s="22"/>
      <c r="N81" s="22"/>
      <c r="O81" s="12">
        <f t="shared" si="17"/>
        <v>0</v>
      </c>
      <c r="P81" s="18"/>
      <c r="Q81" s="59"/>
      <c r="R81" s="12">
        <f t="shared" si="18"/>
        <v>3988</v>
      </c>
      <c r="S81" s="12">
        <f t="shared" si="13"/>
        <v>562.5</v>
      </c>
      <c r="T81" s="57">
        <f t="shared" si="14"/>
        <v>14.10481444332999</v>
      </c>
    </row>
    <row r="82" spans="1:20" ht="12.75" customHeight="1">
      <c r="A82" s="24"/>
      <c r="B82" s="20"/>
      <c r="C82" s="19">
        <v>4010</v>
      </c>
      <c r="D82" s="20" t="s">
        <v>59</v>
      </c>
      <c r="E82" s="12">
        <f>'[1]Arkusz1'!N88</f>
        <v>883422</v>
      </c>
      <c r="F82" s="13">
        <f>'[1]Arkusz1'!I88</f>
        <v>883422</v>
      </c>
      <c r="G82" s="21"/>
      <c r="H82" s="21"/>
      <c r="I82" s="13">
        <f t="shared" si="16"/>
        <v>883422</v>
      </c>
      <c r="J82" s="22">
        <v>345119.81</v>
      </c>
      <c r="K82" s="59">
        <f t="shared" si="11"/>
        <v>39.06624580325145</v>
      </c>
      <c r="L82" s="12">
        <f>'[1]Arkusz1'!M88</f>
        <v>0</v>
      </c>
      <c r="M82" s="22"/>
      <c r="N82" s="22"/>
      <c r="O82" s="12">
        <f t="shared" si="17"/>
        <v>0</v>
      </c>
      <c r="P82" s="18"/>
      <c r="Q82" s="59"/>
      <c r="R82" s="12">
        <f t="shared" si="18"/>
        <v>883422</v>
      </c>
      <c r="S82" s="12">
        <f t="shared" si="13"/>
        <v>345119.81</v>
      </c>
      <c r="T82" s="57">
        <f t="shared" si="14"/>
        <v>39.06624580325145</v>
      </c>
    </row>
    <row r="83" spans="1:20" ht="12.75" customHeight="1">
      <c r="A83" s="24"/>
      <c r="B83" s="20"/>
      <c r="C83" s="19">
        <v>4040</v>
      </c>
      <c r="D83" s="20" t="s">
        <v>60</v>
      </c>
      <c r="E83" s="12">
        <f>'[1]Arkusz1'!N89</f>
        <v>60520</v>
      </c>
      <c r="F83" s="13">
        <f>'[1]Arkusz1'!I89</f>
        <v>60520</v>
      </c>
      <c r="G83" s="21"/>
      <c r="H83" s="21"/>
      <c r="I83" s="13">
        <f t="shared" si="16"/>
        <v>60520</v>
      </c>
      <c r="J83" s="22">
        <v>59897</v>
      </c>
      <c r="K83" s="59">
        <f t="shared" si="11"/>
        <v>98.97058823529412</v>
      </c>
      <c r="L83" s="12">
        <f>'[1]Arkusz1'!M89</f>
        <v>0</v>
      </c>
      <c r="M83" s="22"/>
      <c r="N83" s="22"/>
      <c r="O83" s="12">
        <f t="shared" si="17"/>
        <v>0</v>
      </c>
      <c r="P83" s="18"/>
      <c r="Q83" s="59"/>
      <c r="R83" s="12">
        <f t="shared" si="18"/>
        <v>60520</v>
      </c>
      <c r="S83" s="12">
        <f t="shared" si="13"/>
        <v>59897</v>
      </c>
      <c r="T83" s="57">
        <f t="shared" si="14"/>
        <v>98.97058823529412</v>
      </c>
    </row>
    <row r="84" spans="1:20" ht="12.75" customHeight="1">
      <c r="A84" s="24"/>
      <c r="B84" s="20"/>
      <c r="C84" s="19">
        <v>4110</v>
      </c>
      <c r="D84" s="20" t="s">
        <v>26</v>
      </c>
      <c r="E84" s="12">
        <f>'[1]Arkusz1'!N90</f>
        <v>143025</v>
      </c>
      <c r="F84" s="13">
        <f>'[1]Arkusz1'!I90</f>
        <v>143025</v>
      </c>
      <c r="G84" s="21"/>
      <c r="H84" s="21"/>
      <c r="I84" s="13">
        <f t="shared" si="16"/>
        <v>143025</v>
      </c>
      <c r="J84" s="22">
        <v>54192.91</v>
      </c>
      <c r="K84" s="59">
        <f t="shared" si="11"/>
        <v>37.89051564411816</v>
      </c>
      <c r="L84" s="12">
        <f>'[1]Arkusz1'!M90</f>
        <v>0</v>
      </c>
      <c r="M84" s="22"/>
      <c r="N84" s="22"/>
      <c r="O84" s="12">
        <f t="shared" si="17"/>
        <v>0</v>
      </c>
      <c r="P84" s="18"/>
      <c r="Q84" s="59"/>
      <c r="R84" s="12">
        <f t="shared" si="18"/>
        <v>143025</v>
      </c>
      <c r="S84" s="12">
        <f t="shared" si="13"/>
        <v>54192.91</v>
      </c>
      <c r="T84" s="57">
        <f t="shared" si="14"/>
        <v>37.89051564411816</v>
      </c>
    </row>
    <row r="85" spans="1:20" ht="12.75" customHeight="1">
      <c r="A85" s="24"/>
      <c r="B85" s="20"/>
      <c r="C85" s="19">
        <v>4120</v>
      </c>
      <c r="D85" s="20" t="s">
        <v>27</v>
      </c>
      <c r="E85" s="12">
        <f>'[1]Arkusz1'!N91</f>
        <v>23206</v>
      </c>
      <c r="F85" s="13">
        <f>'[1]Arkusz1'!I91</f>
        <v>23206</v>
      </c>
      <c r="G85" s="21"/>
      <c r="H85" s="21"/>
      <c r="I85" s="13">
        <f t="shared" si="16"/>
        <v>23206</v>
      </c>
      <c r="J85" s="22">
        <v>5498.71</v>
      </c>
      <c r="K85" s="59">
        <f t="shared" si="11"/>
        <v>23.69520813582694</v>
      </c>
      <c r="L85" s="12">
        <f>'[1]Arkusz1'!M91</f>
        <v>0</v>
      </c>
      <c r="M85" s="22"/>
      <c r="N85" s="22"/>
      <c r="O85" s="12">
        <f t="shared" si="17"/>
        <v>0</v>
      </c>
      <c r="P85" s="18"/>
      <c r="Q85" s="59"/>
      <c r="R85" s="12">
        <f t="shared" si="18"/>
        <v>23206</v>
      </c>
      <c r="S85" s="12">
        <f t="shared" si="13"/>
        <v>5498.71</v>
      </c>
      <c r="T85" s="57">
        <f t="shared" si="14"/>
        <v>23.69520813582694</v>
      </c>
    </row>
    <row r="86" spans="1:20" ht="12.75" customHeight="1">
      <c r="A86" s="24"/>
      <c r="B86" s="20"/>
      <c r="C86" s="19">
        <v>4140</v>
      </c>
      <c r="D86" s="20" t="s">
        <v>61</v>
      </c>
      <c r="E86" s="12">
        <f>'[1]Arkusz1'!N92</f>
        <v>18000</v>
      </c>
      <c r="F86" s="13">
        <f>'[1]Arkusz1'!I92</f>
        <v>18000</v>
      </c>
      <c r="G86" s="21"/>
      <c r="H86" s="21"/>
      <c r="I86" s="13">
        <f t="shared" si="16"/>
        <v>18000</v>
      </c>
      <c r="J86" s="22"/>
      <c r="K86" s="59">
        <f t="shared" si="11"/>
        <v>0</v>
      </c>
      <c r="L86" s="12">
        <f>'[1]Arkusz1'!M92</f>
        <v>0</v>
      </c>
      <c r="M86" s="22"/>
      <c r="N86" s="22"/>
      <c r="O86" s="12">
        <f t="shared" si="17"/>
        <v>0</v>
      </c>
      <c r="P86" s="18"/>
      <c r="Q86" s="59"/>
      <c r="R86" s="12">
        <f t="shared" si="18"/>
        <v>18000</v>
      </c>
      <c r="S86" s="12">
        <f t="shared" si="13"/>
        <v>0</v>
      </c>
      <c r="T86" s="57">
        <f t="shared" si="14"/>
        <v>0</v>
      </c>
    </row>
    <row r="87" spans="1:20" ht="12.75" customHeight="1">
      <c r="A87" s="24"/>
      <c r="B87" s="20"/>
      <c r="C87" s="19">
        <v>4170</v>
      </c>
      <c r="D87" s="20" t="s">
        <v>28</v>
      </c>
      <c r="E87" s="12">
        <f>'[1]Arkusz1'!N93</f>
        <v>4500</v>
      </c>
      <c r="F87" s="13">
        <f>'[1]Arkusz1'!I93</f>
        <v>4500</v>
      </c>
      <c r="G87" s="21"/>
      <c r="H87" s="21"/>
      <c r="I87" s="13">
        <f t="shared" si="16"/>
        <v>4500</v>
      </c>
      <c r="J87" s="22">
        <v>3520</v>
      </c>
      <c r="K87" s="59">
        <f t="shared" si="11"/>
        <v>78.22222222222223</v>
      </c>
      <c r="L87" s="12">
        <f>'[1]Arkusz1'!M93</f>
        <v>0</v>
      </c>
      <c r="M87" s="22"/>
      <c r="N87" s="22"/>
      <c r="O87" s="12">
        <f t="shared" si="17"/>
        <v>0</v>
      </c>
      <c r="P87" s="18"/>
      <c r="Q87" s="59"/>
      <c r="R87" s="12">
        <f t="shared" si="18"/>
        <v>4500</v>
      </c>
      <c r="S87" s="12">
        <f t="shared" si="13"/>
        <v>3520</v>
      </c>
      <c r="T87" s="57">
        <f t="shared" si="14"/>
        <v>78.22222222222223</v>
      </c>
    </row>
    <row r="88" spans="1:20" ht="12.75" customHeight="1">
      <c r="A88" s="24"/>
      <c r="B88" s="20"/>
      <c r="C88" s="19">
        <v>4210</v>
      </c>
      <c r="D88" s="20" t="s">
        <v>29</v>
      </c>
      <c r="E88" s="12">
        <f>'[1]Arkusz1'!N94</f>
        <v>73800</v>
      </c>
      <c r="F88" s="13">
        <f>'[1]Arkusz1'!I94</f>
        <v>73800</v>
      </c>
      <c r="G88" s="21"/>
      <c r="H88" s="21"/>
      <c r="I88" s="13">
        <f t="shared" si="16"/>
        <v>73800</v>
      </c>
      <c r="J88" s="22">
        <v>53149.78</v>
      </c>
      <c r="K88" s="59">
        <f t="shared" si="11"/>
        <v>72.01867208672087</v>
      </c>
      <c r="L88" s="12">
        <f>'[1]Arkusz1'!M94</f>
        <v>0</v>
      </c>
      <c r="M88" s="22"/>
      <c r="N88" s="22"/>
      <c r="O88" s="12">
        <f t="shared" si="17"/>
        <v>0</v>
      </c>
      <c r="P88" s="18"/>
      <c r="Q88" s="59"/>
      <c r="R88" s="12">
        <f t="shared" si="18"/>
        <v>73800</v>
      </c>
      <c r="S88" s="12">
        <f t="shared" si="13"/>
        <v>53149.78</v>
      </c>
      <c r="T88" s="57">
        <f t="shared" si="14"/>
        <v>72.01867208672087</v>
      </c>
    </row>
    <row r="89" spans="1:20" ht="12.75" customHeight="1">
      <c r="A89" s="24"/>
      <c r="B89" s="20"/>
      <c r="C89" s="19">
        <v>4260</v>
      </c>
      <c r="D89" s="20" t="s">
        <v>62</v>
      </c>
      <c r="E89" s="12">
        <f>'[1]Arkusz1'!N95</f>
        <v>34000</v>
      </c>
      <c r="F89" s="13">
        <f>'[1]Arkusz1'!I95</f>
        <v>34000</v>
      </c>
      <c r="G89" s="21"/>
      <c r="H89" s="21"/>
      <c r="I89" s="13">
        <f t="shared" si="16"/>
        <v>34000</v>
      </c>
      <c r="J89" s="22">
        <v>15746.57</v>
      </c>
      <c r="K89" s="59">
        <f t="shared" si="11"/>
        <v>46.31344117647059</v>
      </c>
      <c r="L89" s="12">
        <f>'[1]Arkusz1'!M95</f>
        <v>0</v>
      </c>
      <c r="M89" s="22"/>
      <c r="N89" s="22"/>
      <c r="O89" s="12">
        <f t="shared" si="17"/>
        <v>0</v>
      </c>
      <c r="P89" s="18"/>
      <c r="Q89" s="59"/>
      <c r="R89" s="12">
        <f t="shared" si="18"/>
        <v>34000</v>
      </c>
      <c r="S89" s="12">
        <f t="shared" si="13"/>
        <v>15746.57</v>
      </c>
      <c r="T89" s="57">
        <f t="shared" si="14"/>
        <v>46.31344117647059</v>
      </c>
    </row>
    <row r="90" spans="1:20" ht="12.75" customHeight="1">
      <c r="A90" s="24"/>
      <c r="B90" s="20"/>
      <c r="C90" s="19">
        <v>4270</v>
      </c>
      <c r="D90" s="20" t="s">
        <v>43</v>
      </c>
      <c r="E90" s="12">
        <f>'[1]Arkusz1'!N96</f>
        <v>17000</v>
      </c>
      <c r="F90" s="13">
        <f>'[1]Arkusz1'!I96</f>
        <v>17000</v>
      </c>
      <c r="G90" s="21"/>
      <c r="H90" s="21"/>
      <c r="I90" s="13">
        <f t="shared" si="16"/>
        <v>17000</v>
      </c>
      <c r="J90" s="22">
        <v>13561.52</v>
      </c>
      <c r="K90" s="59">
        <f t="shared" si="11"/>
        <v>79.77364705882353</v>
      </c>
      <c r="L90" s="12">
        <f>'[1]Arkusz1'!M96</f>
        <v>0</v>
      </c>
      <c r="M90" s="22"/>
      <c r="N90" s="22"/>
      <c r="O90" s="12">
        <f t="shared" si="17"/>
        <v>0</v>
      </c>
      <c r="P90" s="18"/>
      <c r="Q90" s="59"/>
      <c r="R90" s="12">
        <f t="shared" si="18"/>
        <v>17000</v>
      </c>
      <c r="S90" s="12">
        <f t="shared" si="13"/>
        <v>13561.52</v>
      </c>
      <c r="T90" s="57">
        <f t="shared" si="14"/>
        <v>79.77364705882353</v>
      </c>
    </row>
    <row r="91" spans="1:20" ht="12.75" customHeight="1">
      <c r="A91" s="24"/>
      <c r="B91" s="20"/>
      <c r="C91" s="19">
        <v>4280</v>
      </c>
      <c r="D91" s="20" t="s">
        <v>63</v>
      </c>
      <c r="E91" s="12">
        <f>'[1]Arkusz1'!N97</f>
        <v>3525</v>
      </c>
      <c r="F91" s="13">
        <f>'[1]Arkusz1'!I97</f>
        <v>3525</v>
      </c>
      <c r="G91" s="21"/>
      <c r="H91" s="21"/>
      <c r="I91" s="13">
        <f t="shared" si="16"/>
        <v>3525</v>
      </c>
      <c r="J91" s="22">
        <v>80</v>
      </c>
      <c r="K91" s="59">
        <f t="shared" si="11"/>
        <v>2.269503546099291</v>
      </c>
      <c r="L91" s="12">
        <f>'[1]Arkusz1'!M97</f>
        <v>0</v>
      </c>
      <c r="M91" s="22"/>
      <c r="N91" s="22"/>
      <c r="O91" s="12">
        <f t="shared" si="17"/>
        <v>0</v>
      </c>
      <c r="P91" s="18"/>
      <c r="Q91" s="59"/>
      <c r="R91" s="12">
        <f t="shared" si="18"/>
        <v>3525</v>
      </c>
      <c r="S91" s="12">
        <f t="shared" si="13"/>
        <v>80</v>
      </c>
      <c r="T91" s="57">
        <f t="shared" si="14"/>
        <v>2.269503546099291</v>
      </c>
    </row>
    <row r="92" spans="1:20" ht="12.75" customHeight="1">
      <c r="A92" s="24"/>
      <c r="B92" s="20"/>
      <c r="C92" s="19">
        <v>4300</v>
      </c>
      <c r="D92" s="20" t="s">
        <v>56</v>
      </c>
      <c r="E92" s="12">
        <f>'[1]Arkusz1'!N98</f>
        <v>119662.44</v>
      </c>
      <c r="F92" s="13">
        <f>'[1]Arkusz1'!I98</f>
        <v>119662.44</v>
      </c>
      <c r="G92" s="21"/>
      <c r="H92" s="21"/>
      <c r="I92" s="13">
        <f t="shared" si="16"/>
        <v>119662.44</v>
      </c>
      <c r="J92" s="22">
        <v>68515.96</v>
      </c>
      <c r="K92" s="59">
        <f t="shared" si="11"/>
        <v>57.257699241299115</v>
      </c>
      <c r="L92" s="12">
        <f>'[1]Arkusz1'!M98</f>
        <v>0</v>
      </c>
      <c r="M92" s="22"/>
      <c r="N92" s="22"/>
      <c r="O92" s="12">
        <f t="shared" si="17"/>
        <v>0</v>
      </c>
      <c r="P92" s="18"/>
      <c r="Q92" s="59"/>
      <c r="R92" s="12">
        <f t="shared" si="18"/>
        <v>119662.44</v>
      </c>
      <c r="S92" s="12">
        <f t="shared" si="13"/>
        <v>68515.96</v>
      </c>
      <c r="T92" s="57">
        <f t="shared" si="14"/>
        <v>57.257699241299115</v>
      </c>
    </row>
    <row r="93" spans="1:20" ht="12.75" customHeight="1">
      <c r="A93" s="24"/>
      <c r="B93" s="20"/>
      <c r="C93" s="19">
        <v>4350</v>
      </c>
      <c r="D93" s="20" t="s">
        <v>64</v>
      </c>
      <c r="E93" s="12">
        <f>'[1]Arkusz1'!N99</f>
        <v>2500</v>
      </c>
      <c r="F93" s="13">
        <f>'[1]Arkusz1'!I99</f>
        <v>2500</v>
      </c>
      <c r="G93" s="21"/>
      <c r="H93" s="21"/>
      <c r="I93" s="13">
        <f t="shared" si="16"/>
        <v>2500</v>
      </c>
      <c r="J93" s="22">
        <v>681.83</v>
      </c>
      <c r="K93" s="59">
        <f t="shared" si="11"/>
        <v>27.2732</v>
      </c>
      <c r="L93" s="12">
        <f>'[1]Arkusz1'!M99</f>
        <v>0</v>
      </c>
      <c r="M93" s="22"/>
      <c r="N93" s="22"/>
      <c r="O93" s="12">
        <f t="shared" si="17"/>
        <v>0</v>
      </c>
      <c r="P93" s="18"/>
      <c r="Q93" s="59"/>
      <c r="R93" s="12">
        <f t="shared" si="18"/>
        <v>2500</v>
      </c>
      <c r="S93" s="12">
        <f t="shared" si="13"/>
        <v>681.83</v>
      </c>
      <c r="T93" s="57">
        <f t="shared" si="14"/>
        <v>27.2732</v>
      </c>
    </row>
    <row r="94" spans="1:20" ht="25.5" customHeight="1">
      <c r="A94" s="24"/>
      <c r="B94" s="20"/>
      <c r="C94" s="19">
        <v>4360</v>
      </c>
      <c r="D94" s="26" t="s">
        <v>65</v>
      </c>
      <c r="E94" s="12">
        <f>'[1]Arkusz1'!N100</f>
        <v>3000</v>
      </c>
      <c r="F94" s="13">
        <f>'[1]Arkusz1'!I100</f>
        <v>3000</v>
      </c>
      <c r="G94" s="21"/>
      <c r="H94" s="21"/>
      <c r="I94" s="13">
        <f t="shared" si="16"/>
        <v>3000</v>
      </c>
      <c r="J94" s="22">
        <v>1361.53</v>
      </c>
      <c r="K94" s="59">
        <f t="shared" si="11"/>
        <v>45.38433333333333</v>
      </c>
      <c r="L94" s="12">
        <f>'[1]Arkusz1'!M100</f>
        <v>0</v>
      </c>
      <c r="M94" s="22"/>
      <c r="N94" s="22"/>
      <c r="O94" s="12">
        <f t="shared" si="17"/>
        <v>0</v>
      </c>
      <c r="P94" s="18"/>
      <c r="Q94" s="59"/>
      <c r="R94" s="12">
        <f t="shared" si="18"/>
        <v>3000</v>
      </c>
      <c r="S94" s="12">
        <f t="shared" si="13"/>
        <v>1361.53</v>
      </c>
      <c r="T94" s="57">
        <f t="shared" si="14"/>
        <v>45.38433333333333</v>
      </c>
    </row>
    <row r="95" spans="1:20" ht="25.5" customHeight="1">
      <c r="A95" s="24"/>
      <c r="B95" s="20"/>
      <c r="C95" s="19">
        <v>4370</v>
      </c>
      <c r="D95" s="27" t="s">
        <v>66</v>
      </c>
      <c r="E95" s="12">
        <f>'[1]Arkusz1'!N101</f>
        <v>10500</v>
      </c>
      <c r="F95" s="13">
        <f>'[1]Arkusz1'!I101</f>
        <v>10500</v>
      </c>
      <c r="G95" s="21"/>
      <c r="H95" s="21"/>
      <c r="I95" s="13">
        <f t="shared" si="16"/>
        <v>10500</v>
      </c>
      <c r="J95" s="22">
        <v>5671.45</v>
      </c>
      <c r="K95" s="59">
        <f t="shared" si="11"/>
        <v>54.01380952380952</v>
      </c>
      <c r="L95" s="12">
        <f>'[1]Arkusz1'!M101</f>
        <v>0</v>
      </c>
      <c r="M95" s="22"/>
      <c r="N95" s="22"/>
      <c r="O95" s="12">
        <f t="shared" si="17"/>
        <v>0</v>
      </c>
      <c r="P95" s="18"/>
      <c r="Q95" s="59"/>
      <c r="R95" s="12">
        <f t="shared" si="18"/>
        <v>10500</v>
      </c>
      <c r="S95" s="12">
        <f t="shared" si="13"/>
        <v>5671.45</v>
      </c>
      <c r="T95" s="57">
        <f t="shared" si="14"/>
        <v>54.01380952380952</v>
      </c>
    </row>
    <row r="96" spans="1:20" ht="12.75" customHeight="1">
      <c r="A96" s="24"/>
      <c r="B96" s="20"/>
      <c r="C96" s="19">
        <v>4410</v>
      </c>
      <c r="D96" s="20" t="s">
        <v>67</v>
      </c>
      <c r="E96" s="12">
        <f>'[1]Arkusz1'!N102</f>
        <v>15080</v>
      </c>
      <c r="F96" s="13">
        <f>'[1]Arkusz1'!I102</f>
        <v>15080</v>
      </c>
      <c r="G96" s="21"/>
      <c r="H96" s="21">
        <v>416</v>
      </c>
      <c r="I96" s="13">
        <f t="shared" si="16"/>
        <v>14664</v>
      </c>
      <c r="J96" s="22">
        <v>7621.05</v>
      </c>
      <c r="K96" s="59">
        <f t="shared" si="11"/>
        <v>51.97115384615385</v>
      </c>
      <c r="L96" s="12">
        <f>'[1]Arkusz1'!M102</f>
        <v>0</v>
      </c>
      <c r="M96" s="22"/>
      <c r="N96" s="22"/>
      <c r="O96" s="12">
        <f t="shared" si="17"/>
        <v>0</v>
      </c>
      <c r="P96" s="18"/>
      <c r="Q96" s="59"/>
      <c r="R96" s="12">
        <f t="shared" si="18"/>
        <v>14664</v>
      </c>
      <c r="S96" s="12">
        <f t="shared" si="13"/>
        <v>7621.05</v>
      </c>
      <c r="T96" s="57">
        <f t="shared" si="14"/>
        <v>51.97115384615385</v>
      </c>
    </row>
    <row r="97" spans="1:20" ht="12.75" customHeight="1">
      <c r="A97" s="24"/>
      <c r="B97" s="20"/>
      <c r="C97" s="19">
        <v>4420</v>
      </c>
      <c r="D97" s="20" t="s">
        <v>68</v>
      </c>
      <c r="E97" s="12">
        <v>0</v>
      </c>
      <c r="F97" s="13">
        <v>0</v>
      </c>
      <c r="G97" s="21">
        <v>416</v>
      </c>
      <c r="H97" s="21"/>
      <c r="I97" s="13">
        <f t="shared" si="16"/>
        <v>416</v>
      </c>
      <c r="J97" s="22"/>
      <c r="K97" s="59">
        <f t="shared" si="11"/>
        <v>0</v>
      </c>
      <c r="L97" s="12">
        <v>0</v>
      </c>
      <c r="M97" s="22"/>
      <c r="N97" s="22"/>
      <c r="O97" s="12">
        <f t="shared" si="17"/>
        <v>0</v>
      </c>
      <c r="P97" s="18"/>
      <c r="Q97" s="59"/>
      <c r="R97" s="12">
        <f t="shared" si="18"/>
        <v>416</v>
      </c>
      <c r="S97" s="12">
        <f t="shared" si="13"/>
        <v>0</v>
      </c>
      <c r="T97" s="57">
        <f t="shared" si="14"/>
        <v>0</v>
      </c>
    </row>
    <row r="98" spans="1:20" ht="12.75" customHeight="1">
      <c r="A98" s="24"/>
      <c r="B98" s="20"/>
      <c r="C98" s="19">
        <v>4430</v>
      </c>
      <c r="D98" s="20" t="s">
        <v>31</v>
      </c>
      <c r="E98" s="12">
        <f>'[1]Arkusz1'!N103</f>
        <v>12400</v>
      </c>
      <c r="F98" s="13">
        <f>'[1]Arkusz1'!I103</f>
        <v>12400</v>
      </c>
      <c r="G98" s="21"/>
      <c r="H98" s="21"/>
      <c r="I98" s="13">
        <f t="shared" si="16"/>
        <v>12400</v>
      </c>
      <c r="J98" s="22">
        <v>4899.96</v>
      </c>
      <c r="K98" s="59">
        <f t="shared" si="11"/>
        <v>39.5158064516129</v>
      </c>
      <c r="L98" s="12">
        <f>'[1]Arkusz1'!M103</f>
        <v>0</v>
      </c>
      <c r="M98" s="22"/>
      <c r="N98" s="22"/>
      <c r="O98" s="12">
        <f t="shared" si="17"/>
        <v>0</v>
      </c>
      <c r="P98" s="18"/>
      <c r="Q98" s="59"/>
      <c r="R98" s="12">
        <f t="shared" si="18"/>
        <v>12400</v>
      </c>
      <c r="S98" s="12">
        <f t="shared" si="13"/>
        <v>4899.96</v>
      </c>
      <c r="T98" s="57">
        <f t="shared" si="14"/>
        <v>39.5158064516129</v>
      </c>
    </row>
    <row r="99" spans="1:20" ht="12.75" customHeight="1">
      <c r="A99" s="24"/>
      <c r="B99" s="20"/>
      <c r="C99" s="19">
        <v>4440</v>
      </c>
      <c r="D99" s="20" t="s">
        <v>69</v>
      </c>
      <c r="E99" s="12">
        <f>'[1]Arkusz1'!N104</f>
        <v>26546</v>
      </c>
      <c r="F99" s="13">
        <f>'[1]Arkusz1'!I104</f>
        <v>26546</v>
      </c>
      <c r="G99" s="21"/>
      <c r="H99" s="21"/>
      <c r="I99" s="13">
        <f t="shared" si="16"/>
        <v>26546</v>
      </c>
      <c r="J99" s="22">
        <v>19910</v>
      </c>
      <c r="K99" s="59">
        <f t="shared" si="11"/>
        <v>75.00188352294131</v>
      </c>
      <c r="L99" s="12">
        <f>'[1]Arkusz1'!M104</f>
        <v>0</v>
      </c>
      <c r="M99" s="22"/>
      <c r="N99" s="22"/>
      <c r="O99" s="12">
        <f t="shared" si="17"/>
        <v>0</v>
      </c>
      <c r="P99" s="18"/>
      <c r="Q99" s="59"/>
      <c r="R99" s="12">
        <f t="shared" si="18"/>
        <v>26546</v>
      </c>
      <c r="S99" s="12">
        <f t="shared" si="13"/>
        <v>19910</v>
      </c>
      <c r="T99" s="57">
        <f t="shared" si="14"/>
        <v>75.00188352294131</v>
      </c>
    </row>
    <row r="100" spans="1:20" ht="12.75" customHeight="1">
      <c r="A100" s="24"/>
      <c r="B100" s="20"/>
      <c r="C100" s="19">
        <v>4510</v>
      </c>
      <c r="D100" s="20" t="s">
        <v>70</v>
      </c>
      <c r="E100" s="12">
        <f>'[1]Arkusz1'!N105</f>
        <v>100</v>
      </c>
      <c r="F100" s="13">
        <f>'[1]Arkusz1'!I105</f>
        <v>100</v>
      </c>
      <c r="G100" s="21"/>
      <c r="H100" s="21"/>
      <c r="I100" s="13">
        <f t="shared" si="16"/>
        <v>100</v>
      </c>
      <c r="J100" s="22"/>
      <c r="K100" s="59">
        <f t="shared" si="11"/>
        <v>0</v>
      </c>
      <c r="L100" s="12">
        <f>'[1]Arkusz1'!M105</f>
        <v>0</v>
      </c>
      <c r="M100" s="22"/>
      <c r="N100" s="22"/>
      <c r="O100" s="12">
        <f t="shared" si="17"/>
        <v>0</v>
      </c>
      <c r="P100" s="18"/>
      <c r="Q100" s="59"/>
      <c r="R100" s="12">
        <f t="shared" si="18"/>
        <v>100</v>
      </c>
      <c r="S100" s="12">
        <f t="shared" si="13"/>
        <v>0</v>
      </c>
      <c r="T100" s="57">
        <f t="shared" si="14"/>
        <v>0</v>
      </c>
    </row>
    <row r="101" spans="1:20" ht="12.75" customHeight="1">
      <c r="A101" s="24"/>
      <c r="B101" s="20"/>
      <c r="C101" s="19">
        <v>4610</v>
      </c>
      <c r="D101" s="20" t="s">
        <v>71</v>
      </c>
      <c r="E101" s="12">
        <f>'[1]Arkusz1'!N106</f>
        <v>740</v>
      </c>
      <c r="F101" s="13">
        <f>'[1]Arkusz1'!I106</f>
        <v>740</v>
      </c>
      <c r="G101" s="21"/>
      <c r="H101" s="21"/>
      <c r="I101" s="13">
        <f t="shared" si="16"/>
        <v>740</v>
      </c>
      <c r="J101" s="22">
        <v>737</v>
      </c>
      <c r="K101" s="59">
        <f t="shared" si="11"/>
        <v>99.5945945945946</v>
      </c>
      <c r="L101" s="12">
        <f>'[1]Arkusz1'!M106</f>
        <v>0</v>
      </c>
      <c r="M101" s="22"/>
      <c r="N101" s="22"/>
      <c r="O101" s="12">
        <f t="shared" si="17"/>
        <v>0</v>
      </c>
      <c r="P101" s="18"/>
      <c r="Q101" s="59"/>
      <c r="R101" s="12">
        <f t="shared" si="18"/>
        <v>740</v>
      </c>
      <c r="S101" s="12">
        <f t="shared" si="13"/>
        <v>737</v>
      </c>
      <c r="T101" s="57">
        <f t="shared" si="14"/>
        <v>99.5945945945946</v>
      </c>
    </row>
    <row r="102" spans="1:20" ht="12.75" customHeight="1">
      <c r="A102" s="24"/>
      <c r="B102" s="20"/>
      <c r="C102" s="19">
        <v>4700</v>
      </c>
      <c r="D102" s="20" t="s">
        <v>72</v>
      </c>
      <c r="E102" s="12">
        <f>'[1]Arkusz1'!N107</f>
        <v>11977.77</v>
      </c>
      <c r="F102" s="13">
        <f>'[1]Arkusz1'!I107</f>
        <v>11977.77</v>
      </c>
      <c r="G102" s="21"/>
      <c r="H102" s="21"/>
      <c r="I102" s="13">
        <f t="shared" si="16"/>
        <v>11977.77</v>
      </c>
      <c r="J102" s="22">
        <v>3937.39</v>
      </c>
      <c r="K102" s="59">
        <f t="shared" si="11"/>
        <v>32.87247960179566</v>
      </c>
      <c r="L102" s="12">
        <f>'[1]Arkusz1'!M107</f>
        <v>0</v>
      </c>
      <c r="M102" s="22"/>
      <c r="N102" s="22"/>
      <c r="O102" s="12">
        <f t="shared" si="17"/>
        <v>0</v>
      </c>
      <c r="P102" s="18"/>
      <c r="Q102" s="59"/>
      <c r="R102" s="12">
        <f t="shared" si="18"/>
        <v>11977.77</v>
      </c>
      <c r="S102" s="12">
        <f t="shared" si="13"/>
        <v>3937.39</v>
      </c>
      <c r="T102" s="57">
        <f t="shared" si="14"/>
        <v>32.87247960179566</v>
      </c>
    </row>
    <row r="103" spans="1:20" ht="12.75" customHeight="1">
      <c r="A103" s="24"/>
      <c r="B103" s="20"/>
      <c r="C103" s="19">
        <v>4740</v>
      </c>
      <c r="D103" s="20" t="s">
        <v>32</v>
      </c>
      <c r="E103" s="12">
        <f>'[1]Arkusz1'!N108</f>
        <v>7000</v>
      </c>
      <c r="F103" s="13">
        <f>'[1]Arkusz1'!I108</f>
        <v>7000</v>
      </c>
      <c r="G103" s="21"/>
      <c r="H103" s="21"/>
      <c r="I103" s="13">
        <f t="shared" si="16"/>
        <v>7000</v>
      </c>
      <c r="J103" s="22">
        <v>2164.06</v>
      </c>
      <c r="K103" s="59">
        <f t="shared" si="11"/>
        <v>30.915142857142857</v>
      </c>
      <c r="L103" s="12">
        <f>'[1]Arkusz1'!M108</f>
        <v>0</v>
      </c>
      <c r="M103" s="22"/>
      <c r="N103" s="22"/>
      <c r="O103" s="12">
        <f t="shared" si="17"/>
        <v>0</v>
      </c>
      <c r="P103" s="18"/>
      <c r="Q103" s="59"/>
      <c r="R103" s="12">
        <f t="shared" si="18"/>
        <v>7000</v>
      </c>
      <c r="S103" s="12">
        <f t="shared" si="13"/>
        <v>2164.06</v>
      </c>
      <c r="T103" s="57">
        <f t="shared" si="14"/>
        <v>30.915142857142857</v>
      </c>
    </row>
    <row r="104" spans="1:20" ht="12.75" customHeight="1">
      <c r="A104" s="24"/>
      <c r="B104" s="20"/>
      <c r="C104" s="19">
        <v>4750</v>
      </c>
      <c r="D104" s="20" t="s">
        <v>33</v>
      </c>
      <c r="E104" s="12">
        <f>'[1]Arkusz1'!N109</f>
        <v>28500</v>
      </c>
      <c r="F104" s="13">
        <f>'[1]Arkusz1'!I109</f>
        <v>28500</v>
      </c>
      <c r="G104" s="21"/>
      <c r="H104" s="21"/>
      <c r="I104" s="13">
        <f t="shared" si="16"/>
        <v>28500</v>
      </c>
      <c r="J104" s="22">
        <v>15408.89</v>
      </c>
      <c r="K104" s="59">
        <f t="shared" si="11"/>
        <v>54.06628070175439</v>
      </c>
      <c r="L104" s="12">
        <f>'[1]Arkusz1'!M109</f>
        <v>0</v>
      </c>
      <c r="M104" s="22"/>
      <c r="N104" s="22"/>
      <c r="O104" s="12">
        <f t="shared" si="17"/>
        <v>0</v>
      </c>
      <c r="P104" s="18"/>
      <c r="Q104" s="59"/>
      <c r="R104" s="12">
        <f t="shared" si="18"/>
        <v>28500</v>
      </c>
      <c r="S104" s="12">
        <f t="shared" si="13"/>
        <v>15408.89</v>
      </c>
      <c r="T104" s="57">
        <f t="shared" si="14"/>
        <v>54.06628070175439</v>
      </c>
    </row>
    <row r="105" spans="1:20" ht="15.75">
      <c r="A105" s="24"/>
      <c r="B105" s="20"/>
      <c r="C105" s="19">
        <v>6050</v>
      </c>
      <c r="D105" s="20" t="s">
        <v>20</v>
      </c>
      <c r="E105" s="12">
        <f>'[1]Arkusz1'!N110</f>
        <v>7000</v>
      </c>
      <c r="F105" s="13">
        <f>'[1]Arkusz1'!I110</f>
        <v>0</v>
      </c>
      <c r="G105" s="21"/>
      <c r="H105" s="21"/>
      <c r="I105" s="13">
        <f t="shared" si="16"/>
        <v>0</v>
      </c>
      <c r="J105" s="18"/>
      <c r="K105" s="58"/>
      <c r="L105" s="12">
        <f>'[1]Arkusz1'!M110</f>
        <v>7000</v>
      </c>
      <c r="M105" s="22"/>
      <c r="N105" s="22"/>
      <c r="O105" s="12">
        <f t="shared" si="17"/>
        <v>7000</v>
      </c>
      <c r="P105" s="22">
        <v>6999.99</v>
      </c>
      <c r="Q105" s="59">
        <f>P105*100/O105</f>
        <v>99.99985714285714</v>
      </c>
      <c r="R105" s="12">
        <f t="shared" si="18"/>
        <v>7000</v>
      </c>
      <c r="S105" s="12">
        <f t="shared" si="13"/>
        <v>6999.99</v>
      </c>
      <c r="T105" s="57">
        <f t="shared" si="14"/>
        <v>99.99985714285714</v>
      </c>
    </row>
    <row r="106" spans="1:20" ht="12.75" customHeight="1">
      <c r="A106" s="24"/>
      <c r="B106" s="20"/>
      <c r="C106" s="19">
        <v>6060</v>
      </c>
      <c r="D106" s="20" t="s">
        <v>73</v>
      </c>
      <c r="E106" s="12">
        <f>'[1]Arkusz1'!N111</f>
        <v>8000</v>
      </c>
      <c r="F106" s="13">
        <f>'[1]Arkusz1'!I111</f>
        <v>0</v>
      </c>
      <c r="G106" s="21"/>
      <c r="H106" s="21"/>
      <c r="I106" s="13">
        <f t="shared" si="16"/>
        <v>0</v>
      </c>
      <c r="J106" s="18"/>
      <c r="K106" s="58"/>
      <c r="L106" s="12">
        <f>'[1]Arkusz1'!M111</f>
        <v>8000</v>
      </c>
      <c r="M106" s="22"/>
      <c r="N106" s="22"/>
      <c r="O106" s="12">
        <f t="shared" si="17"/>
        <v>8000</v>
      </c>
      <c r="P106" s="18"/>
      <c r="Q106" s="58"/>
      <c r="R106" s="12">
        <f t="shared" si="18"/>
        <v>8000</v>
      </c>
      <c r="S106" s="12">
        <f t="shared" si="13"/>
        <v>0</v>
      </c>
      <c r="T106" s="57">
        <f t="shared" si="14"/>
        <v>0</v>
      </c>
    </row>
    <row r="107" spans="1:20" ht="12.75" customHeight="1">
      <c r="A107" s="24"/>
      <c r="B107" s="20"/>
      <c r="C107" s="19"/>
      <c r="D107" s="20"/>
      <c r="E107" s="12"/>
      <c r="F107" s="13"/>
      <c r="G107" s="21"/>
      <c r="H107" s="21"/>
      <c r="I107" s="13"/>
      <c r="J107" s="18"/>
      <c r="K107" s="58"/>
      <c r="L107" s="12"/>
      <c r="M107" s="22"/>
      <c r="N107" s="22"/>
      <c r="O107" s="12"/>
      <c r="P107" s="18"/>
      <c r="Q107" s="58"/>
      <c r="R107" s="12"/>
      <c r="S107" s="12"/>
      <c r="T107" s="57"/>
    </row>
    <row r="108" spans="1:20" s="14" customFormat="1" ht="12.75" customHeight="1">
      <c r="A108" s="23"/>
      <c r="B108" s="16">
        <v>75075</v>
      </c>
      <c r="C108" s="15"/>
      <c r="D108" s="16" t="s">
        <v>74</v>
      </c>
      <c r="E108" s="12">
        <f>'[1]Arkusz1'!N113</f>
        <v>10000</v>
      </c>
      <c r="F108" s="13">
        <f>'[1]Arkusz1'!I113</f>
        <v>10000</v>
      </c>
      <c r="G108" s="17"/>
      <c r="H108" s="17"/>
      <c r="I108" s="13">
        <f t="shared" si="16"/>
        <v>10000</v>
      </c>
      <c r="J108" s="18">
        <v>0</v>
      </c>
      <c r="K108" s="58">
        <f t="shared" si="11"/>
        <v>0</v>
      </c>
      <c r="L108" s="12">
        <f>'[1]Arkusz1'!M113</f>
        <v>0</v>
      </c>
      <c r="M108" s="18">
        <f>SUM(M109:M111)</f>
        <v>0</v>
      </c>
      <c r="N108" s="18">
        <f>SUM(N109:N111)</f>
        <v>0</v>
      </c>
      <c r="O108" s="12">
        <f t="shared" si="17"/>
        <v>0</v>
      </c>
      <c r="P108" s="18"/>
      <c r="Q108" s="58"/>
      <c r="R108" s="12">
        <f>I108+O108</f>
        <v>10000</v>
      </c>
      <c r="S108" s="12">
        <f t="shared" si="13"/>
        <v>0</v>
      </c>
      <c r="T108" s="57">
        <f t="shared" si="14"/>
        <v>0</v>
      </c>
    </row>
    <row r="109" spans="1:20" ht="15.75" customHeight="1">
      <c r="A109" s="24"/>
      <c r="B109" s="20"/>
      <c r="C109" s="19">
        <v>4210</v>
      </c>
      <c r="D109" s="20" t="s">
        <v>29</v>
      </c>
      <c r="E109" s="12">
        <f>'[1]Arkusz1'!N114</f>
        <v>3500</v>
      </c>
      <c r="F109" s="13">
        <f>'[1]Arkusz1'!I114</f>
        <v>3500</v>
      </c>
      <c r="G109" s="21"/>
      <c r="H109" s="21"/>
      <c r="I109" s="13">
        <f t="shared" si="16"/>
        <v>3500</v>
      </c>
      <c r="J109" s="22"/>
      <c r="K109" s="59">
        <f t="shared" si="11"/>
        <v>0</v>
      </c>
      <c r="L109" s="12">
        <f>'[1]Arkusz1'!M114</f>
        <v>0</v>
      </c>
      <c r="M109" s="22"/>
      <c r="N109" s="22"/>
      <c r="O109" s="12">
        <f t="shared" si="17"/>
        <v>0</v>
      </c>
      <c r="P109" s="18"/>
      <c r="Q109" s="59"/>
      <c r="R109" s="12">
        <f>I109+O109</f>
        <v>3500</v>
      </c>
      <c r="S109" s="12">
        <f t="shared" si="13"/>
        <v>0</v>
      </c>
      <c r="T109" s="57">
        <f t="shared" si="14"/>
        <v>0</v>
      </c>
    </row>
    <row r="110" spans="1:20" ht="15.75">
      <c r="A110" s="24"/>
      <c r="B110" s="20"/>
      <c r="C110" s="19">
        <v>4300</v>
      </c>
      <c r="D110" s="20" t="s">
        <v>56</v>
      </c>
      <c r="E110" s="12">
        <f>'[1]Arkusz1'!N115</f>
        <v>6500</v>
      </c>
      <c r="F110" s="13">
        <f>'[1]Arkusz1'!I115</f>
        <v>6500</v>
      </c>
      <c r="G110" s="21"/>
      <c r="H110" s="21"/>
      <c r="I110" s="13">
        <f t="shared" si="16"/>
        <v>6500</v>
      </c>
      <c r="J110" s="22"/>
      <c r="K110" s="59">
        <f t="shared" si="11"/>
        <v>0</v>
      </c>
      <c r="L110" s="12">
        <f>'[1]Arkusz1'!M115</f>
        <v>0</v>
      </c>
      <c r="M110" s="22"/>
      <c r="N110" s="22"/>
      <c r="O110" s="12">
        <f t="shared" si="17"/>
        <v>0</v>
      </c>
      <c r="P110" s="18"/>
      <c r="Q110" s="59"/>
      <c r="R110" s="12">
        <f>I110+O110</f>
        <v>6500</v>
      </c>
      <c r="S110" s="12">
        <f t="shared" si="13"/>
        <v>0</v>
      </c>
      <c r="T110" s="57">
        <f t="shared" si="14"/>
        <v>0</v>
      </c>
    </row>
    <row r="111" spans="1:20" ht="12.75" customHeight="1">
      <c r="A111" s="24"/>
      <c r="B111" s="20"/>
      <c r="C111" s="19"/>
      <c r="D111" s="20"/>
      <c r="E111" s="12"/>
      <c r="F111" s="13"/>
      <c r="G111" s="21"/>
      <c r="H111" s="21"/>
      <c r="I111" s="13"/>
      <c r="J111" s="18"/>
      <c r="K111" s="58"/>
      <c r="L111" s="12"/>
      <c r="M111" s="22"/>
      <c r="N111" s="22"/>
      <c r="O111" s="12"/>
      <c r="P111" s="18"/>
      <c r="Q111" s="58"/>
      <c r="R111" s="12"/>
      <c r="S111" s="12"/>
      <c r="T111" s="57"/>
    </row>
    <row r="112" spans="1:20" s="14" customFormat="1" ht="17.25" customHeight="1">
      <c r="A112" s="23"/>
      <c r="B112" s="16">
        <v>75095</v>
      </c>
      <c r="C112" s="15"/>
      <c r="D112" s="16" t="s">
        <v>37</v>
      </c>
      <c r="E112" s="12">
        <f>'[1]Arkusz1'!N117</f>
        <v>64954</v>
      </c>
      <c r="F112" s="13">
        <f>'[1]Arkusz1'!I117</f>
        <v>64954</v>
      </c>
      <c r="G112" s="17">
        <f>SUM(G113:G120)</f>
        <v>200</v>
      </c>
      <c r="H112" s="17">
        <f>SUM(H113:H120)</f>
        <v>200</v>
      </c>
      <c r="I112" s="13">
        <f t="shared" si="16"/>
        <v>64954</v>
      </c>
      <c r="J112" s="18">
        <v>14838.37</v>
      </c>
      <c r="K112" s="58">
        <f t="shared" si="11"/>
        <v>22.844428364688856</v>
      </c>
      <c r="L112" s="12">
        <f>'[1]Arkusz1'!M117</f>
        <v>0</v>
      </c>
      <c r="M112" s="18">
        <f>SUM(M113:M120)</f>
        <v>0</v>
      </c>
      <c r="N112" s="18">
        <f>SUM(N113:N120)</f>
        <v>0</v>
      </c>
      <c r="O112" s="12">
        <f t="shared" si="17"/>
        <v>0</v>
      </c>
      <c r="P112" s="18"/>
      <c r="Q112" s="58"/>
      <c r="R112" s="12">
        <f aca="true" t="shared" si="19" ref="R112:R120">I112+O112</f>
        <v>64954</v>
      </c>
      <c r="S112" s="12">
        <f t="shared" si="13"/>
        <v>14838.37</v>
      </c>
      <c r="T112" s="57">
        <f t="shared" si="14"/>
        <v>22.844428364688856</v>
      </c>
    </row>
    <row r="113" spans="1:20" ht="15" customHeight="1">
      <c r="A113" s="23"/>
      <c r="B113" s="16"/>
      <c r="C113" s="19">
        <v>3030</v>
      </c>
      <c r="D113" s="20" t="s">
        <v>55</v>
      </c>
      <c r="E113" s="12">
        <f>'[1]Arkusz1'!N118</f>
        <v>29240</v>
      </c>
      <c r="F113" s="13">
        <f>'[1]Arkusz1'!I118</f>
        <v>29240</v>
      </c>
      <c r="G113" s="21"/>
      <c r="H113" s="21"/>
      <c r="I113" s="13">
        <f t="shared" si="16"/>
        <v>29240</v>
      </c>
      <c r="J113" s="22">
        <v>6840</v>
      </c>
      <c r="K113" s="59">
        <f t="shared" si="11"/>
        <v>23.392612859097127</v>
      </c>
      <c r="L113" s="12">
        <f>'[1]Arkusz1'!M118</f>
        <v>0</v>
      </c>
      <c r="M113" s="22"/>
      <c r="N113" s="22"/>
      <c r="O113" s="12">
        <f t="shared" si="17"/>
        <v>0</v>
      </c>
      <c r="P113" s="18"/>
      <c r="Q113" s="59"/>
      <c r="R113" s="12">
        <f t="shared" si="19"/>
        <v>29240</v>
      </c>
      <c r="S113" s="12">
        <f t="shared" si="13"/>
        <v>6840</v>
      </c>
      <c r="T113" s="57">
        <f t="shared" si="14"/>
        <v>23.392612859097127</v>
      </c>
    </row>
    <row r="114" spans="1:20" ht="15" customHeight="1">
      <c r="A114" s="23"/>
      <c r="B114" s="16"/>
      <c r="C114" s="19">
        <v>4010</v>
      </c>
      <c r="D114" s="20" t="s">
        <v>59</v>
      </c>
      <c r="E114" s="12">
        <f>'[1]Arkusz1'!N119</f>
        <v>15950</v>
      </c>
      <c r="F114" s="13">
        <f>'[1]Arkusz1'!I119</f>
        <v>15950</v>
      </c>
      <c r="G114" s="21"/>
      <c r="H114" s="21"/>
      <c r="I114" s="13">
        <f t="shared" si="16"/>
        <v>15950</v>
      </c>
      <c r="J114" s="22"/>
      <c r="K114" s="59">
        <f t="shared" si="11"/>
        <v>0</v>
      </c>
      <c r="L114" s="12">
        <f>'[1]Arkusz1'!M119</f>
        <v>0</v>
      </c>
      <c r="M114" s="22"/>
      <c r="N114" s="22"/>
      <c r="O114" s="12">
        <f t="shared" si="17"/>
        <v>0</v>
      </c>
      <c r="P114" s="18"/>
      <c r="Q114" s="59"/>
      <c r="R114" s="12">
        <f t="shared" si="19"/>
        <v>15950</v>
      </c>
      <c r="S114" s="12">
        <f t="shared" si="13"/>
        <v>0</v>
      </c>
      <c r="T114" s="57">
        <f t="shared" si="14"/>
        <v>0</v>
      </c>
    </row>
    <row r="115" spans="1:20" ht="15" customHeight="1">
      <c r="A115" s="23"/>
      <c r="B115" s="16"/>
      <c r="C115" s="19">
        <v>4110</v>
      </c>
      <c r="D115" s="20" t="s">
        <v>26</v>
      </c>
      <c r="E115" s="12">
        <f>'[1]Arkusz1'!N120</f>
        <v>2423</v>
      </c>
      <c r="F115" s="13">
        <f>'[1]Arkusz1'!I120</f>
        <v>2423</v>
      </c>
      <c r="G115" s="21"/>
      <c r="H115" s="21"/>
      <c r="I115" s="13">
        <f t="shared" si="16"/>
        <v>2423</v>
      </c>
      <c r="J115" s="22"/>
      <c r="K115" s="59">
        <f t="shared" si="11"/>
        <v>0</v>
      </c>
      <c r="L115" s="12">
        <f>'[1]Arkusz1'!M120</f>
        <v>0</v>
      </c>
      <c r="M115" s="22"/>
      <c r="N115" s="22"/>
      <c r="O115" s="12">
        <f t="shared" si="17"/>
        <v>0</v>
      </c>
      <c r="P115" s="18"/>
      <c r="Q115" s="59"/>
      <c r="R115" s="12">
        <f t="shared" si="19"/>
        <v>2423</v>
      </c>
      <c r="S115" s="12">
        <f t="shared" si="13"/>
        <v>0</v>
      </c>
      <c r="T115" s="57">
        <f t="shared" si="14"/>
        <v>0</v>
      </c>
    </row>
    <row r="116" spans="1:20" ht="15" customHeight="1">
      <c r="A116" s="23"/>
      <c r="B116" s="16"/>
      <c r="C116" s="19">
        <v>4120</v>
      </c>
      <c r="D116" s="20" t="s">
        <v>27</v>
      </c>
      <c r="E116" s="12">
        <f>'[1]Arkusz1'!N121</f>
        <v>391</v>
      </c>
      <c r="F116" s="13">
        <f>'[1]Arkusz1'!I121</f>
        <v>391</v>
      </c>
      <c r="G116" s="21"/>
      <c r="H116" s="21"/>
      <c r="I116" s="13">
        <f t="shared" si="16"/>
        <v>391</v>
      </c>
      <c r="J116" s="22"/>
      <c r="K116" s="59">
        <f t="shared" si="11"/>
        <v>0</v>
      </c>
      <c r="L116" s="12">
        <f>'[1]Arkusz1'!M121</f>
        <v>0</v>
      </c>
      <c r="M116" s="22"/>
      <c r="N116" s="22"/>
      <c r="O116" s="12">
        <f t="shared" si="17"/>
        <v>0</v>
      </c>
      <c r="P116" s="18"/>
      <c r="Q116" s="59"/>
      <c r="R116" s="12">
        <f t="shared" si="19"/>
        <v>391</v>
      </c>
      <c r="S116" s="12">
        <f t="shared" si="13"/>
        <v>0</v>
      </c>
      <c r="T116" s="57">
        <f t="shared" si="14"/>
        <v>0</v>
      </c>
    </row>
    <row r="117" spans="1:20" ht="15.75" customHeight="1">
      <c r="A117" s="24"/>
      <c r="B117" s="20"/>
      <c r="C117" s="19">
        <v>4210</v>
      </c>
      <c r="D117" s="20" t="s">
        <v>75</v>
      </c>
      <c r="E117" s="12">
        <f>'[1]Arkusz1'!N122</f>
        <v>3500</v>
      </c>
      <c r="F117" s="13">
        <f>'[1]Arkusz1'!I122</f>
        <v>3500</v>
      </c>
      <c r="G117" s="21"/>
      <c r="H117" s="21">
        <v>200</v>
      </c>
      <c r="I117" s="13">
        <f t="shared" si="16"/>
        <v>3300</v>
      </c>
      <c r="J117" s="22">
        <v>23.05</v>
      </c>
      <c r="K117" s="59">
        <f t="shared" si="11"/>
        <v>0.6984848484848485</v>
      </c>
      <c r="L117" s="12">
        <f>'[1]Arkusz1'!M122</f>
        <v>0</v>
      </c>
      <c r="M117" s="22"/>
      <c r="N117" s="22"/>
      <c r="O117" s="12">
        <f t="shared" si="17"/>
        <v>0</v>
      </c>
      <c r="P117" s="18"/>
      <c r="Q117" s="59"/>
      <c r="R117" s="12">
        <f t="shared" si="19"/>
        <v>3300</v>
      </c>
      <c r="S117" s="12">
        <f t="shared" si="13"/>
        <v>23.05</v>
      </c>
      <c r="T117" s="57">
        <f t="shared" si="14"/>
        <v>0.6984848484848485</v>
      </c>
    </row>
    <row r="118" spans="1:20" ht="15.75" customHeight="1">
      <c r="A118" s="24"/>
      <c r="B118" s="20"/>
      <c r="C118" s="19">
        <v>4280</v>
      </c>
      <c r="D118" s="20" t="s">
        <v>63</v>
      </c>
      <c r="E118" s="12">
        <f>'[1]Arkusz1'!N123</f>
        <v>100</v>
      </c>
      <c r="F118" s="13">
        <f>'[1]Arkusz1'!I123</f>
        <v>100</v>
      </c>
      <c r="G118" s="21"/>
      <c r="H118" s="21"/>
      <c r="I118" s="13">
        <f t="shared" si="16"/>
        <v>100</v>
      </c>
      <c r="J118" s="22"/>
      <c r="K118" s="59">
        <f t="shared" si="11"/>
        <v>0</v>
      </c>
      <c r="L118" s="12">
        <f>'[1]Arkusz1'!M123</f>
        <v>0</v>
      </c>
      <c r="M118" s="22"/>
      <c r="N118" s="22"/>
      <c r="O118" s="12">
        <f t="shared" si="17"/>
        <v>0</v>
      </c>
      <c r="P118" s="18"/>
      <c r="Q118" s="59"/>
      <c r="R118" s="12">
        <f t="shared" si="19"/>
        <v>100</v>
      </c>
      <c r="S118" s="12">
        <f t="shared" si="13"/>
        <v>0</v>
      </c>
      <c r="T118" s="57">
        <f t="shared" si="14"/>
        <v>0</v>
      </c>
    </row>
    <row r="119" spans="1:20" ht="15.75">
      <c r="A119" s="24"/>
      <c r="B119" s="20"/>
      <c r="C119" s="19">
        <v>4300</v>
      </c>
      <c r="D119" s="20" t="s">
        <v>56</v>
      </c>
      <c r="E119" s="12">
        <f>'[1]Arkusz1'!N124</f>
        <v>1500</v>
      </c>
      <c r="F119" s="13">
        <f>'[1]Arkusz1'!I124</f>
        <v>1500</v>
      </c>
      <c r="G119" s="21"/>
      <c r="H119" s="21"/>
      <c r="I119" s="13">
        <f t="shared" si="16"/>
        <v>1500</v>
      </c>
      <c r="J119" s="22"/>
      <c r="K119" s="59">
        <f t="shared" si="11"/>
        <v>0</v>
      </c>
      <c r="L119" s="12">
        <f>'[1]Arkusz1'!M124</f>
        <v>0</v>
      </c>
      <c r="M119" s="22"/>
      <c r="N119" s="22"/>
      <c r="O119" s="12">
        <f t="shared" si="17"/>
        <v>0</v>
      </c>
      <c r="P119" s="18"/>
      <c r="Q119" s="59"/>
      <c r="R119" s="12">
        <f t="shared" si="19"/>
        <v>1500</v>
      </c>
      <c r="S119" s="12">
        <f t="shared" si="13"/>
        <v>0</v>
      </c>
      <c r="T119" s="57">
        <f t="shared" si="14"/>
        <v>0</v>
      </c>
    </row>
    <row r="120" spans="1:20" ht="15">
      <c r="A120" s="29"/>
      <c r="B120" s="20"/>
      <c r="C120" s="19">
        <v>4430</v>
      </c>
      <c r="D120" s="20" t="s">
        <v>76</v>
      </c>
      <c r="E120" s="12">
        <f>'[1]Arkusz1'!N125</f>
        <v>11850</v>
      </c>
      <c r="F120" s="13">
        <f>'[1]Arkusz1'!I125</f>
        <v>11850</v>
      </c>
      <c r="G120" s="21">
        <v>200</v>
      </c>
      <c r="H120" s="21"/>
      <c r="I120" s="13">
        <f t="shared" si="16"/>
        <v>12050</v>
      </c>
      <c r="J120" s="22">
        <v>7975.32</v>
      </c>
      <c r="K120" s="59">
        <f t="shared" si="11"/>
        <v>66.18522821576764</v>
      </c>
      <c r="L120" s="12">
        <f>'[1]Arkusz1'!M125</f>
        <v>0</v>
      </c>
      <c r="M120" s="22"/>
      <c r="N120" s="22"/>
      <c r="O120" s="12">
        <f t="shared" si="17"/>
        <v>0</v>
      </c>
      <c r="P120" s="18"/>
      <c r="Q120" s="59"/>
      <c r="R120" s="12">
        <f t="shared" si="19"/>
        <v>12050</v>
      </c>
      <c r="S120" s="12">
        <f t="shared" si="13"/>
        <v>7975.32</v>
      </c>
      <c r="T120" s="57">
        <f t="shared" si="14"/>
        <v>66.18522821576764</v>
      </c>
    </row>
    <row r="121" spans="1:20" ht="12.75" customHeight="1">
      <c r="A121" s="29"/>
      <c r="B121" s="20"/>
      <c r="C121" s="19"/>
      <c r="D121" s="20"/>
      <c r="E121" s="12"/>
      <c r="F121" s="13"/>
      <c r="G121" s="21"/>
      <c r="H121" s="21"/>
      <c r="I121" s="13"/>
      <c r="J121" s="18"/>
      <c r="K121" s="58"/>
      <c r="L121" s="12"/>
      <c r="M121" s="22"/>
      <c r="N121" s="22"/>
      <c r="O121" s="12"/>
      <c r="P121" s="18"/>
      <c r="Q121" s="58"/>
      <c r="R121" s="12"/>
      <c r="S121" s="12"/>
      <c r="T121" s="57"/>
    </row>
    <row r="122" spans="1:20" s="14" customFormat="1" ht="12.75" customHeight="1">
      <c r="A122" s="25">
        <v>751</v>
      </c>
      <c r="B122" s="30"/>
      <c r="C122" s="9"/>
      <c r="D122" s="30" t="s">
        <v>77</v>
      </c>
      <c r="E122" s="12"/>
      <c r="F122" s="13"/>
      <c r="G122" s="35"/>
      <c r="H122" s="35"/>
      <c r="I122" s="13"/>
      <c r="J122" s="18"/>
      <c r="K122" s="58"/>
      <c r="L122" s="12"/>
      <c r="M122" s="18"/>
      <c r="N122" s="18"/>
      <c r="O122" s="12"/>
      <c r="P122" s="18"/>
      <c r="Q122" s="58"/>
      <c r="R122" s="12"/>
      <c r="S122" s="12"/>
      <c r="T122" s="57"/>
    </row>
    <row r="123" spans="1:20" s="14" customFormat="1" ht="15.75" customHeight="1">
      <c r="A123" s="25"/>
      <c r="B123" s="30"/>
      <c r="C123" s="9"/>
      <c r="D123" s="30" t="s">
        <v>78</v>
      </c>
      <c r="E123" s="12">
        <f>'[1]Arkusz1'!N128</f>
        <v>14744.000000000002</v>
      </c>
      <c r="F123" s="13">
        <f>'[1]Arkusz1'!I128</f>
        <v>14744.000000000002</v>
      </c>
      <c r="G123" s="12">
        <f>G124+G129</f>
        <v>5229.8</v>
      </c>
      <c r="H123" s="12">
        <f>H124+H129</f>
        <v>594.8</v>
      </c>
      <c r="I123" s="13">
        <f t="shared" si="16"/>
        <v>19379.000000000004</v>
      </c>
      <c r="J123" s="12">
        <f>J124+J129</f>
        <v>11292.130000000001</v>
      </c>
      <c r="K123" s="57">
        <f t="shared" si="11"/>
        <v>58.26993136900768</v>
      </c>
      <c r="L123" s="12">
        <f>'[1]Arkusz1'!M128</f>
        <v>0</v>
      </c>
      <c r="M123" s="12">
        <f>M124</f>
        <v>0</v>
      </c>
      <c r="N123" s="12">
        <f>N124</f>
        <v>0</v>
      </c>
      <c r="O123" s="12">
        <f t="shared" si="17"/>
        <v>0</v>
      </c>
      <c r="P123" s="12"/>
      <c r="Q123" s="57"/>
      <c r="R123" s="12">
        <f>I123+O123</f>
        <v>19379.000000000004</v>
      </c>
      <c r="S123" s="12">
        <f t="shared" si="13"/>
        <v>11292.130000000001</v>
      </c>
      <c r="T123" s="57">
        <f t="shared" si="14"/>
        <v>58.26993136900768</v>
      </c>
    </row>
    <row r="124" spans="1:20" s="14" customFormat="1" ht="13.5" customHeight="1">
      <c r="A124" s="28"/>
      <c r="B124" s="16">
        <v>75101</v>
      </c>
      <c r="C124" s="15"/>
      <c r="D124" s="16" t="s">
        <v>79</v>
      </c>
      <c r="E124" s="12">
        <f>'[1]Arkusz1'!N129</f>
        <v>1030</v>
      </c>
      <c r="F124" s="13">
        <f>'[1]Arkusz1'!I129</f>
        <v>1030</v>
      </c>
      <c r="G124" s="17">
        <f>SUM(G125:G127)</f>
        <v>0</v>
      </c>
      <c r="H124" s="17">
        <f>SUM(H125:H127)</f>
        <v>0</v>
      </c>
      <c r="I124" s="13">
        <f t="shared" si="16"/>
        <v>1030</v>
      </c>
      <c r="J124" s="18">
        <v>525.26</v>
      </c>
      <c r="K124" s="58">
        <f t="shared" si="11"/>
        <v>50.99611650485437</v>
      </c>
      <c r="L124" s="12">
        <f>'[1]Arkusz1'!M129</f>
        <v>0</v>
      </c>
      <c r="M124" s="18">
        <f>SUM(M125:M127)</f>
        <v>0</v>
      </c>
      <c r="N124" s="18">
        <f>SUM(N125:N127)</f>
        <v>0</v>
      </c>
      <c r="O124" s="12">
        <f t="shared" si="17"/>
        <v>0</v>
      </c>
      <c r="P124" s="18"/>
      <c r="Q124" s="58"/>
      <c r="R124" s="12">
        <f>I124+O124</f>
        <v>1030</v>
      </c>
      <c r="S124" s="12">
        <f t="shared" si="13"/>
        <v>525.26</v>
      </c>
      <c r="T124" s="57">
        <f t="shared" si="14"/>
        <v>50.99611650485437</v>
      </c>
    </row>
    <row r="125" spans="1:20" ht="15.75" customHeight="1">
      <c r="A125" s="24"/>
      <c r="B125" s="20"/>
      <c r="C125" s="19">
        <v>4210</v>
      </c>
      <c r="D125" s="20" t="s">
        <v>75</v>
      </c>
      <c r="E125" s="12">
        <f>'[1]Arkusz1'!N130</f>
        <v>400</v>
      </c>
      <c r="F125" s="13">
        <f>'[1]Arkusz1'!I130</f>
        <v>400</v>
      </c>
      <c r="G125" s="21"/>
      <c r="H125" s="21"/>
      <c r="I125" s="13">
        <f t="shared" si="16"/>
        <v>400</v>
      </c>
      <c r="J125" s="22"/>
      <c r="K125" s="59">
        <f t="shared" si="11"/>
        <v>0</v>
      </c>
      <c r="L125" s="12">
        <f>'[1]Arkusz1'!M130</f>
        <v>0</v>
      </c>
      <c r="M125" s="22"/>
      <c r="N125" s="22"/>
      <c r="O125" s="12">
        <f t="shared" si="17"/>
        <v>0</v>
      </c>
      <c r="P125" s="18"/>
      <c r="Q125" s="59"/>
      <c r="R125" s="12">
        <f>I125+O125</f>
        <v>400</v>
      </c>
      <c r="S125" s="12">
        <f t="shared" si="13"/>
        <v>0</v>
      </c>
      <c r="T125" s="57">
        <f t="shared" si="14"/>
        <v>0</v>
      </c>
    </row>
    <row r="126" spans="1:20" ht="15.75">
      <c r="A126" s="24"/>
      <c r="B126" s="20"/>
      <c r="C126" s="19">
        <v>4300</v>
      </c>
      <c r="D126" s="20" t="s">
        <v>56</v>
      </c>
      <c r="E126" s="12">
        <f>'[1]Arkusz1'!N131</f>
        <v>530</v>
      </c>
      <c r="F126" s="13">
        <f>'[1]Arkusz1'!I131</f>
        <v>530</v>
      </c>
      <c r="G126" s="21"/>
      <c r="H126" s="21"/>
      <c r="I126" s="13">
        <f t="shared" si="16"/>
        <v>530</v>
      </c>
      <c r="J126" s="22">
        <v>525.26</v>
      </c>
      <c r="K126" s="59">
        <f t="shared" si="11"/>
        <v>99.10566037735849</v>
      </c>
      <c r="L126" s="12">
        <f>'[1]Arkusz1'!M131</f>
        <v>0</v>
      </c>
      <c r="M126" s="22"/>
      <c r="N126" s="22"/>
      <c r="O126" s="12">
        <f t="shared" si="17"/>
        <v>0</v>
      </c>
      <c r="P126" s="18"/>
      <c r="Q126" s="59"/>
      <c r="R126" s="12">
        <f>I126+O126</f>
        <v>530</v>
      </c>
      <c r="S126" s="12">
        <f t="shared" si="13"/>
        <v>525.26</v>
      </c>
      <c r="T126" s="57">
        <f t="shared" si="14"/>
        <v>99.10566037735849</v>
      </c>
    </row>
    <row r="127" spans="1:20" ht="12.75" customHeight="1">
      <c r="A127" s="24"/>
      <c r="B127" s="20"/>
      <c r="C127" s="19">
        <v>4740</v>
      </c>
      <c r="D127" s="20" t="s">
        <v>32</v>
      </c>
      <c r="E127" s="12">
        <f>'[1]Arkusz1'!N132</f>
        <v>100</v>
      </c>
      <c r="F127" s="13">
        <f>'[1]Arkusz1'!I132</f>
        <v>100</v>
      </c>
      <c r="G127" s="21"/>
      <c r="H127" s="21"/>
      <c r="I127" s="13">
        <f>F127+G127-H127</f>
        <v>100</v>
      </c>
      <c r="J127" s="22"/>
      <c r="K127" s="59">
        <f t="shared" si="11"/>
        <v>0</v>
      </c>
      <c r="L127" s="12">
        <f>'[1]Arkusz1'!M132</f>
        <v>0</v>
      </c>
      <c r="M127" s="22"/>
      <c r="N127" s="22"/>
      <c r="O127" s="12">
        <f>L127+M127-N127</f>
        <v>0</v>
      </c>
      <c r="P127" s="18"/>
      <c r="Q127" s="59"/>
      <c r="R127" s="12">
        <f>I127+O127</f>
        <v>100</v>
      </c>
      <c r="S127" s="12">
        <f t="shared" si="13"/>
        <v>0</v>
      </c>
      <c r="T127" s="57">
        <f t="shared" si="14"/>
        <v>0</v>
      </c>
    </row>
    <row r="128" spans="1:20" ht="12.75" customHeight="1">
      <c r="A128" s="29"/>
      <c r="B128" s="20"/>
      <c r="C128" s="19"/>
      <c r="D128" s="20"/>
      <c r="E128" s="12"/>
      <c r="F128" s="13"/>
      <c r="G128" s="21"/>
      <c r="H128" s="21"/>
      <c r="I128" s="13"/>
      <c r="J128" s="18"/>
      <c r="K128" s="58"/>
      <c r="L128" s="12"/>
      <c r="M128" s="22"/>
      <c r="N128" s="22"/>
      <c r="O128" s="12"/>
      <c r="P128" s="18"/>
      <c r="Q128" s="58"/>
      <c r="R128" s="12"/>
      <c r="S128" s="12"/>
      <c r="T128" s="57"/>
    </row>
    <row r="129" spans="1:20" s="14" customFormat="1" ht="13.5" customHeight="1">
      <c r="A129" s="28"/>
      <c r="B129" s="16">
        <v>75107</v>
      </c>
      <c r="C129" s="15"/>
      <c r="D129" s="16" t="s">
        <v>80</v>
      </c>
      <c r="E129" s="12">
        <f>'[1]Arkusz1'!N134</f>
        <v>13714.000000000002</v>
      </c>
      <c r="F129" s="13">
        <f>'[1]Arkusz1'!I134</f>
        <v>13714.000000000002</v>
      </c>
      <c r="G129" s="17">
        <f>SUM(G130:G138)</f>
        <v>5229.8</v>
      </c>
      <c r="H129" s="17">
        <f>SUM(H130:H138)</f>
        <v>594.8</v>
      </c>
      <c r="I129" s="13">
        <f aca="true" t="shared" si="20" ref="I129:I138">F129+G129-H129</f>
        <v>18349.000000000004</v>
      </c>
      <c r="J129" s="18">
        <v>10766.87</v>
      </c>
      <c r="K129" s="58">
        <f t="shared" si="11"/>
        <v>58.67823859610877</v>
      </c>
      <c r="L129" s="12">
        <f>'[1]Arkusz1'!M134</f>
        <v>0</v>
      </c>
      <c r="M129" s="18">
        <f>SUM(M131:M133)</f>
        <v>0</v>
      </c>
      <c r="N129" s="18">
        <f>SUM(N131:N133)</f>
        <v>0</v>
      </c>
      <c r="O129" s="12">
        <f aca="true" t="shared" si="21" ref="O129:O138">L129+M129-N129</f>
        <v>0</v>
      </c>
      <c r="P129" s="18"/>
      <c r="Q129" s="58"/>
      <c r="R129" s="12">
        <f aca="true" t="shared" si="22" ref="R129:R138">I129+O129</f>
        <v>18349.000000000004</v>
      </c>
      <c r="S129" s="12">
        <f t="shared" si="13"/>
        <v>10766.87</v>
      </c>
      <c r="T129" s="57">
        <f t="shared" si="14"/>
        <v>58.67823859610877</v>
      </c>
    </row>
    <row r="130" spans="1:20" ht="15" customHeight="1">
      <c r="A130" s="23"/>
      <c r="B130" s="16"/>
      <c r="C130" s="19">
        <v>3030</v>
      </c>
      <c r="D130" s="20" t="s">
        <v>55</v>
      </c>
      <c r="E130" s="12">
        <f>'[1]Arkusz1'!N135</f>
        <v>4755.12</v>
      </c>
      <c r="F130" s="13">
        <f>'[1]Arkusz1'!I135</f>
        <v>4755.12</v>
      </c>
      <c r="G130" s="21">
        <v>4635</v>
      </c>
      <c r="H130" s="21">
        <v>80</v>
      </c>
      <c r="I130" s="13">
        <f t="shared" si="20"/>
        <v>9310.119999999999</v>
      </c>
      <c r="J130" s="22">
        <v>4675.12</v>
      </c>
      <c r="K130" s="59">
        <f t="shared" si="11"/>
        <v>50.21546446232702</v>
      </c>
      <c r="L130" s="12">
        <f>'[1]Arkusz1'!M135</f>
        <v>0</v>
      </c>
      <c r="M130" s="22"/>
      <c r="N130" s="22"/>
      <c r="O130" s="12">
        <f t="shared" si="21"/>
        <v>0</v>
      </c>
      <c r="P130" s="18"/>
      <c r="Q130" s="59"/>
      <c r="R130" s="12">
        <f t="shared" si="22"/>
        <v>9310.119999999999</v>
      </c>
      <c r="S130" s="12">
        <f t="shared" si="13"/>
        <v>4675.12</v>
      </c>
      <c r="T130" s="57">
        <f t="shared" si="14"/>
        <v>50.21546446232702</v>
      </c>
    </row>
    <row r="131" spans="1:20" ht="15">
      <c r="A131" s="29"/>
      <c r="B131" s="20"/>
      <c r="C131" s="19">
        <v>4110</v>
      </c>
      <c r="D131" s="20" t="s">
        <v>81</v>
      </c>
      <c r="E131" s="12">
        <f>'[1]Arkusz1'!N136</f>
        <v>355.78</v>
      </c>
      <c r="F131" s="13">
        <f>'[1]Arkusz1'!I136</f>
        <v>355.78</v>
      </c>
      <c r="G131" s="21">
        <v>174.7</v>
      </c>
      <c r="H131" s="21"/>
      <c r="I131" s="13">
        <f t="shared" si="20"/>
        <v>530.48</v>
      </c>
      <c r="J131" s="22"/>
      <c r="K131" s="59">
        <f t="shared" si="11"/>
        <v>0</v>
      </c>
      <c r="L131" s="12">
        <f>'[1]Arkusz1'!M136</f>
        <v>0</v>
      </c>
      <c r="M131" s="22"/>
      <c r="N131" s="22"/>
      <c r="O131" s="12">
        <f t="shared" si="21"/>
        <v>0</v>
      </c>
      <c r="P131" s="18"/>
      <c r="Q131" s="59"/>
      <c r="R131" s="12">
        <f t="shared" si="22"/>
        <v>530.48</v>
      </c>
      <c r="S131" s="12">
        <f t="shared" si="13"/>
        <v>0</v>
      </c>
      <c r="T131" s="57">
        <f t="shared" si="14"/>
        <v>0</v>
      </c>
    </row>
    <row r="132" spans="1:20" ht="15">
      <c r="A132" s="29"/>
      <c r="B132" s="20"/>
      <c r="C132" s="19">
        <v>4120</v>
      </c>
      <c r="D132" s="20" t="s">
        <v>82</v>
      </c>
      <c r="E132" s="12">
        <f>'[1]Arkusz1'!N137</f>
        <v>57.410000000000004</v>
      </c>
      <c r="F132" s="13">
        <f>'[1]Arkusz1'!I137</f>
        <v>57.410000000000004</v>
      </c>
      <c r="G132" s="21">
        <v>25.25</v>
      </c>
      <c r="H132" s="21"/>
      <c r="I132" s="13">
        <f t="shared" si="20"/>
        <v>82.66</v>
      </c>
      <c r="J132" s="22"/>
      <c r="K132" s="59">
        <f t="shared" si="11"/>
        <v>0</v>
      </c>
      <c r="L132" s="12">
        <f>'[1]Arkusz1'!M137</f>
        <v>0</v>
      </c>
      <c r="M132" s="22"/>
      <c r="N132" s="22"/>
      <c r="O132" s="12">
        <f t="shared" si="21"/>
        <v>0</v>
      </c>
      <c r="P132" s="18"/>
      <c r="Q132" s="59"/>
      <c r="R132" s="12">
        <f t="shared" si="22"/>
        <v>82.66</v>
      </c>
      <c r="S132" s="12">
        <f t="shared" si="13"/>
        <v>0</v>
      </c>
      <c r="T132" s="57">
        <f t="shared" si="14"/>
        <v>0</v>
      </c>
    </row>
    <row r="133" spans="1:20" ht="12.75" customHeight="1">
      <c r="A133" s="29"/>
      <c r="B133" s="20"/>
      <c r="C133" s="19">
        <v>4170</v>
      </c>
      <c r="D133" s="20" t="s">
        <v>28</v>
      </c>
      <c r="E133" s="12">
        <f>'[1]Arkusz1'!N138</f>
        <v>3706.83</v>
      </c>
      <c r="F133" s="13">
        <f>'[1]Arkusz1'!I138</f>
        <v>3706.83</v>
      </c>
      <c r="G133" s="21">
        <v>394.85</v>
      </c>
      <c r="H133" s="21"/>
      <c r="I133" s="13">
        <f t="shared" si="20"/>
        <v>4101.68</v>
      </c>
      <c r="J133" s="22">
        <v>2092.1</v>
      </c>
      <c r="K133" s="59">
        <f t="shared" si="11"/>
        <v>51.00592927775936</v>
      </c>
      <c r="L133" s="12">
        <f>'[1]Arkusz1'!M138</f>
        <v>0</v>
      </c>
      <c r="M133" s="22"/>
      <c r="N133" s="22"/>
      <c r="O133" s="12">
        <f t="shared" si="21"/>
        <v>0</v>
      </c>
      <c r="P133" s="18"/>
      <c r="Q133" s="59"/>
      <c r="R133" s="12">
        <f t="shared" si="22"/>
        <v>4101.68</v>
      </c>
      <c r="S133" s="12">
        <f t="shared" si="13"/>
        <v>2092.1</v>
      </c>
      <c r="T133" s="57">
        <f t="shared" si="14"/>
        <v>51.00592927775936</v>
      </c>
    </row>
    <row r="134" spans="1:20" ht="15.75" customHeight="1">
      <c r="A134" s="24"/>
      <c r="B134" s="20"/>
      <c r="C134" s="19">
        <v>4210</v>
      </c>
      <c r="D134" s="20" t="s">
        <v>75</v>
      </c>
      <c r="E134" s="12">
        <f>'[1]Arkusz1'!N139</f>
        <v>3607.1000000000004</v>
      </c>
      <c r="F134" s="13">
        <f>'[1]Arkusz1'!I139</f>
        <v>3607.1000000000004</v>
      </c>
      <c r="G134" s="21"/>
      <c r="H134" s="21">
        <v>124.2</v>
      </c>
      <c r="I134" s="13">
        <f t="shared" si="20"/>
        <v>3482.9000000000005</v>
      </c>
      <c r="J134" s="22">
        <v>3187.89</v>
      </c>
      <c r="K134" s="59">
        <f aca="true" t="shared" si="23" ref="K134:K194">J134*100/I134</f>
        <v>91.52975968302276</v>
      </c>
      <c r="L134" s="12">
        <f>'[1]Arkusz1'!M139</f>
        <v>0</v>
      </c>
      <c r="M134" s="22"/>
      <c r="N134" s="22"/>
      <c r="O134" s="12">
        <f t="shared" si="21"/>
        <v>0</v>
      </c>
      <c r="P134" s="18"/>
      <c r="Q134" s="59"/>
      <c r="R134" s="12">
        <f t="shared" si="22"/>
        <v>3482.9000000000005</v>
      </c>
      <c r="S134" s="12">
        <f aca="true" t="shared" si="24" ref="S134:S194">J134+P134</f>
        <v>3187.89</v>
      </c>
      <c r="T134" s="57">
        <f aca="true" t="shared" si="25" ref="T134:T194">S134*100/R134</f>
        <v>91.52975968302276</v>
      </c>
    </row>
    <row r="135" spans="1:20" ht="15.75">
      <c r="A135" s="24"/>
      <c r="B135" s="20"/>
      <c r="C135" s="19">
        <v>4300</v>
      </c>
      <c r="D135" s="20" t="s">
        <v>56</v>
      </c>
      <c r="E135" s="12">
        <f>'[1]Arkusz1'!N140</f>
        <v>364.78</v>
      </c>
      <c r="F135" s="13">
        <f>'[1]Arkusz1'!I140</f>
        <v>364.78</v>
      </c>
      <c r="G135" s="21"/>
      <c r="H135" s="21">
        <v>270.6</v>
      </c>
      <c r="I135" s="13">
        <f t="shared" si="20"/>
        <v>94.17999999999995</v>
      </c>
      <c r="J135" s="22">
        <v>64.78</v>
      </c>
      <c r="K135" s="59">
        <f t="shared" si="23"/>
        <v>68.78318114249313</v>
      </c>
      <c r="L135" s="12">
        <f>'[1]Arkusz1'!M140</f>
        <v>0</v>
      </c>
      <c r="M135" s="22"/>
      <c r="N135" s="22"/>
      <c r="O135" s="12">
        <f t="shared" si="21"/>
        <v>0</v>
      </c>
      <c r="P135" s="18"/>
      <c r="Q135" s="59"/>
      <c r="R135" s="12">
        <f t="shared" si="22"/>
        <v>94.17999999999995</v>
      </c>
      <c r="S135" s="12">
        <f t="shared" si="24"/>
        <v>64.78</v>
      </c>
      <c r="T135" s="57">
        <f t="shared" si="25"/>
        <v>68.78318114249313</v>
      </c>
    </row>
    <row r="136" spans="1:20" ht="14.25" customHeight="1">
      <c r="A136" s="29"/>
      <c r="B136" s="20"/>
      <c r="C136" s="19">
        <v>4410</v>
      </c>
      <c r="D136" s="20" t="s">
        <v>83</v>
      </c>
      <c r="E136" s="12">
        <f>'[1]Arkusz1'!N141</f>
        <v>140.06</v>
      </c>
      <c r="F136" s="13">
        <f>'[1]Arkusz1'!I141</f>
        <v>140.06</v>
      </c>
      <c r="G136" s="21"/>
      <c r="H136" s="21">
        <v>120</v>
      </c>
      <c r="I136" s="13">
        <f t="shared" si="20"/>
        <v>20.060000000000002</v>
      </c>
      <c r="J136" s="22">
        <v>20.06</v>
      </c>
      <c r="K136" s="59">
        <f t="shared" si="23"/>
        <v>99.99999999999997</v>
      </c>
      <c r="L136" s="12">
        <f>'[1]Arkusz1'!M141</f>
        <v>0</v>
      </c>
      <c r="M136" s="22"/>
      <c r="N136" s="22"/>
      <c r="O136" s="12">
        <f t="shared" si="21"/>
        <v>0</v>
      </c>
      <c r="P136" s="18"/>
      <c r="Q136" s="59"/>
      <c r="R136" s="12">
        <f t="shared" si="22"/>
        <v>20.060000000000002</v>
      </c>
      <c r="S136" s="12">
        <f t="shared" si="24"/>
        <v>20.06</v>
      </c>
      <c r="T136" s="57">
        <f t="shared" si="25"/>
        <v>99.99999999999997</v>
      </c>
    </row>
    <row r="137" spans="1:20" ht="14.25" customHeight="1">
      <c r="A137" s="29"/>
      <c r="B137" s="20"/>
      <c r="C137" s="19">
        <v>4740</v>
      </c>
      <c r="D137" s="20" t="s">
        <v>32</v>
      </c>
      <c r="E137" s="12">
        <f>'[1]Arkusz1'!N142</f>
        <v>80.27</v>
      </c>
      <c r="F137" s="13">
        <f>'[1]Arkusz1'!I142</f>
        <v>80.27</v>
      </c>
      <c r="G137" s="21"/>
      <c r="H137" s="21"/>
      <c r="I137" s="13">
        <f t="shared" si="20"/>
        <v>80.27</v>
      </c>
      <c r="J137" s="22">
        <v>80.27</v>
      </c>
      <c r="K137" s="59">
        <f t="shared" si="23"/>
        <v>100</v>
      </c>
      <c r="L137" s="12">
        <f>'[1]Arkusz1'!M142</f>
        <v>0</v>
      </c>
      <c r="M137" s="22"/>
      <c r="N137" s="22"/>
      <c r="O137" s="12">
        <f t="shared" si="21"/>
        <v>0</v>
      </c>
      <c r="P137" s="18"/>
      <c r="Q137" s="59"/>
      <c r="R137" s="12">
        <f t="shared" si="22"/>
        <v>80.27</v>
      </c>
      <c r="S137" s="12">
        <f t="shared" si="24"/>
        <v>80.27</v>
      </c>
      <c r="T137" s="57">
        <f t="shared" si="25"/>
        <v>100</v>
      </c>
    </row>
    <row r="138" spans="1:20" ht="15" customHeight="1">
      <c r="A138" s="29"/>
      <c r="B138" s="20"/>
      <c r="C138" s="19">
        <v>4750</v>
      </c>
      <c r="D138" s="20" t="s">
        <v>33</v>
      </c>
      <c r="E138" s="12">
        <f>'[1]Arkusz1'!N143</f>
        <v>646.65</v>
      </c>
      <c r="F138" s="13">
        <f>'[1]Arkusz1'!I143</f>
        <v>646.65</v>
      </c>
      <c r="G138" s="21"/>
      <c r="H138" s="21"/>
      <c r="I138" s="13">
        <f t="shared" si="20"/>
        <v>646.65</v>
      </c>
      <c r="J138" s="22">
        <v>646.65</v>
      </c>
      <c r="K138" s="59">
        <f t="shared" si="23"/>
        <v>100</v>
      </c>
      <c r="L138" s="12">
        <f>'[1]Arkusz1'!M143</f>
        <v>0</v>
      </c>
      <c r="M138" s="22"/>
      <c r="N138" s="22"/>
      <c r="O138" s="12">
        <f t="shared" si="21"/>
        <v>0</v>
      </c>
      <c r="P138" s="18"/>
      <c r="Q138" s="59"/>
      <c r="R138" s="12">
        <f t="shared" si="22"/>
        <v>646.65</v>
      </c>
      <c r="S138" s="12">
        <f t="shared" si="24"/>
        <v>646.65</v>
      </c>
      <c r="T138" s="57">
        <f t="shared" si="25"/>
        <v>100</v>
      </c>
    </row>
    <row r="139" spans="1:20" ht="12.75" customHeight="1">
      <c r="A139" s="29"/>
      <c r="B139" s="20"/>
      <c r="C139" s="19"/>
      <c r="D139" s="20"/>
      <c r="E139" s="12"/>
      <c r="F139" s="13"/>
      <c r="G139" s="21"/>
      <c r="H139" s="21"/>
      <c r="I139" s="13"/>
      <c r="J139" s="18"/>
      <c r="K139" s="58"/>
      <c r="L139" s="12"/>
      <c r="M139" s="22"/>
      <c r="N139" s="22"/>
      <c r="O139" s="12"/>
      <c r="P139" s="18"/>
      <c r="Q139" s="58"/>
      <c r="R139" s="12"/>
      <c r="S139" s="12"/>
      <c r="T139" s="57"/>
    </row>
    <row r="140" spans="1:20" s="14" customFormat="1" ht="12.75" customHeight="1">
      <c r="A140" s="25">
        <v>754</v>
      </c>
      <c r="B140" s="30"/>
      <c r="C140" s="9"/>
      <c r="D140" s="30" t="s">
        <v>84</v>
      </c>
      <c r="E140" s="12">
        <f>'[1]Arkusz1'!N145</f>
        <v>95410</v>
      </c>
      <c r="F140" s="13">
        <f>'[1]Arkusz1'!I145</f>
        <v>83410</v>
      </c>
      <c r="G140" s="12">
        <f>G141+G157+G164</f>
        <v>0</v>
      </c>
      <c r="H140" s="12">
        <f>H141+H157+H164</f>
        <v>0</v>
      </c>
      <c r="I140" s="13">
        <f t="shared" si="16"/>
        <v>83410</v>
      </c>
      <c r="J140" s="12">
        <f>J141+J157+J164</f>
        <v>31500.18</v>
      </c>
      <c r="K140" s="57">
        <f t="shared" si="23"/>
        <v>37.765471765975306</v>
      </c>
      <c r="L140" s="12">
        <f>'[1]Arkusz1'!M145</f>
        <v>12000</v>
      </c>
      <c r="M140" s="12">
        <f>M141+M157+M164</f>
        <v>0</v>
      </c>
      <c r="N140" s="12">
        <f>N141+N157+N164</f>
        <v>0</v>
      </c>
      <c r="O140" s="12">
        <f t="shared" si="17"/>
        <v>12000</v>
      </c>
      <c r="P140" s="12">
        <f>P141</f>
        <v>6999.99</v>
      </c>
      <c r="Q140" s="57">
        <f>P140*100/O140</f>
        <v>58.33325</v>
      </c>
      <c r="R140" s="12">
        <f aca="true" t="shared" si="26" ref="R140:R155">I140+O140</f>
        <v>95410</v>
      </c>
      <c r="S140" s="12">
        <f t="shared" si="24"/>
        <v>38500.17</v>
      </c>
      <c r="T140" s="57">
        <f t="shared" si="25"/>
        <v>40.35234252174824</v>
      </c>
    </row>
    <row r="141" spans="1:20" s="14" customFormat="1" ht="12.75" customHeight="1">
      <c r="A141" s="28"/>
      <c r="B141" s="16">
        <v>75412</v>
      </c>
      <c r="C141" s="15"/>
      <c r="D141" s="16" t="s">
        <v>85</v>
      </c>
      <c r="E141" s="12">
        <f>'[1]Arkusz1'!N146</f>
        <v>76260</v>
      </c>
      <c r="F141" s="13">
        <f>'[1]Arkusz1'!I146</f>
        <v>69260</v>
      </c>
      <c r="G141" s="17">
        <f>SUM(G142:G155)</f>
        <v>0</v>
      </c>
      <c r="H141" s="17">
        <f>SUM(H142:H155)</f>
        <v>0</v>
      </c>
      <c r="I141" s="13">
        <f t="shared" si="16"/>
        <v>69260</v>
      </c>
      <c r="J141" s="18">
        <v>28690.5</v>
      </c>
      <c r="K141" s="58">
        <f t="shared" si="23"/>
        <v>41.42434305515449</v>
      </c>
      <c r="L141" s="12">
        <f>'[1]Arkusz1'!M146</f>
        <v>7000</v>
      </c>
      <c r="M141" s="18">
        <f>SUM(M142:M155)</f>
        <v>0</v>
      </c>
      <c r="N141" s="18">
        <f>SUM(N142:N155)</f>
        <v>0</v>
      </c>
      <c r="O141" s="12">
        <f t="shared" si="17"/>
        <v>7000</v>
      </c>
      <c r="P141" s="18">
        <v>6999.99</v>
      </c>
      <c r="Q141" s="58">
        <f>P141*100/O141</f>
        <v>99.99985714285714</v>
      </c>
      <c r="R141" s="12">
        <f t="shared" si="26"/>
        <v>76260</v>
      </c>
      <c r="S141" s="12">
        <f t="shared" si="24"/>
        <v>35690.49</v>
      </c>
      <c r="T141" s="57">
        <f t="shared" si="25"/>
        <v>46.80106215578285</v>
      </c>
    </row>
    <row r="142" spans="1:20" ht="12.75" customHeight="1">
      <c r="A142" s="29"/>
      <c r="B142" s="20"/>
      <c r="C142" s="19">
        <v>2820</v>
      </c>
      <c r="D142" s="20" t="s">
        <v>86</v>
      </c>
      <c r="E142" s="12"/>
      <c r="F142" s="13"/>
      <c r="G142" s="21"/>
      <c r="H142" s="21"/>
      <c r="I142" s="13"/>
      <c r="J142" s="22"/>
      <c r="K142" s="59"/>
      <c r="L142" s="12"/>
      <c r="M142" s="22"/>
      <c r="N142" s="22"/>
      <c r="O142" s="12"/>
      <c r="P142" s="18"/>
      <c r="Q142" s="59"/>
      <c r="R142" s="12"/>
      <c r="S142" s="12"/>
      <c r="T142" s="57"/>
    </row>
    <row r="143" spans="1:20" ht="12.75" customHeight="1">
      <c r="A143" s="29"/>
      <c r="B143" s="20"/>
      <c r="C143" s="19"/>
      <c r="D143" s="20" t="s">
        <v>87</v>
      </c>
      <c r="E143" s="12">
        <f>'[1]Arkusz1'!N148</f>
        <v>6200</v>
      </c>
      <c r="F143" s="13">
        <f>'[1]Arkusz1'!I148</f>
        <v>6200</v>
      </c>
      <c r="G143" s="21"/>
      <c r="H143" s="21"/>
      <c r="I143" s="13">
        <f aca="true" t="shared" si="27" ref="I143:I155">F143+G143-H143</f>
        <v>6200</v>
      </c>
      <c r="J143" s="22"/>
      <c r="K143" s="59">
        <f t="shared" si="23"/>
        <v>0</v>
      </c>
      <c r="L143" s="12">
        <f>'[1]Arkusz1'!M148</f>
        <v>0</v>
      </c>
      <c r="M143" s="22"/>
      <c r="N143" s="22"/>
      <c r="O143" s="12">
        <f t="shared" si="17"/>
        <v>0</v>
      </c>
      <c r="P143" s="18"/>
      <c r="Q143" s="59"/>
      <c r="R143" s="12">
        <f t="shared" si="26"/>
        <v>6200</v>
      </c>
      <c r="S143" s="12">
        <f t="shared" si="24"/>
        <v>0</v>
      </c>
      <c r="T143" s="57">
        <f t="shared" si="25"/>
        <v>0</v>
      </c>
    </row>
    <row r="144" spans="1:20" ht="12.75" customHeight="1">
      <c r="A144" s="29"/>
      <c r="B144" s="20"/>
      <c r="C144" s="19">
        <v>3030</v>
      </c>
      <c r="D144" s="20" t="s">
        <v>88</v>
      </c>
      <c r="E144" s="12">
        <f>'[1]Arkusz1'!N149</f>
        <v>8000</v>
      </c>
      <c r="F144" s="13">
        <f>'[1]Arkusz1'!I149</f>
        <v>8000</v>
      </c>
      <c r="G144" s="21"/>
      <c r="H144" s="21"/>
      <c r="I144" s="13">
        <f t="shared" si="27"/>
        <v>8000</v>
      </c>
      <c r="J144" s="22">
        <v>7620.35</v>
      </c>
      <c r="K144" s="59">
        <f t="shared" si="23"/>
        <v>95.254375</v>
      </c>
      <c r="L144" s="12">
        <f>'[1]Arkusz1'!M149</f>
        <v>0</v>
      </c>
      <c r="M144" s="22"/>
      <c r="N144" s="22"/>
      <c r="O144" s="12">
        <f aca="true" t="shared" si="28" ref="O144:O155">L144+M144-N144</f>
        <v>0</v>
      </c>
      <c r="P144" s="18"/>
      <c r="Q144" s="59"/>
      <c r="R144" s="12">
        <f t="shared" si="26"/>
        <v>8000</v>
      </c>
      <c r="S144" s="12">
        <f t="shared" si="24"/>
        <v>7620.35</v>
      </c>
      <c r="T144" s="57">
        <f t="shared" si="25"/>
        <v>95.254375</v>
      </c>
    </row>
    <row r="145" spans="1:20" ht="12.75" customHeight="1">
      <c r="A145" s="29"/>
      <c r="B145" s="20"/>
      <c r="C145" s="19">
        <v>4110</v>
      </c>
      <c r="D145" s="20" t="s">
        <v>81</v>
      </c>
      <c r="E145" s="12">
        <f>'[1]Arkusz1'!N150</f>
        <v>200</v>
      </c>
      <c r="F145" s="13">
        <f>'[1]Arkusz1'!I150</f>
        <v>200</v>
      </c>
      <c r="G145" s="21"/>
      <c r="H145" s="21"/>
      <c r="I145" s="13">
        <f t="shared" si="27"/>
        <v>200</v>
      </c>
      <c r="J145" s="22">
        <v>60.54</v>
      </c>
      <c r="K145" s="59">
        <f t="shared" si="23"/>
        <v>30.27</v>
      </c>
      <c r="L145" s="12">
        <f>'[1]Arkusz1'!M150</f>
        <v>0</v>
      </c>
      <c r="M145" s="22"/>
      <c r="N145" s="22"/>
      <c r="O145" s="12">
        <f t="shared" si="28"/>
        <v>0</v>
      </c>
      <c r="P145" s="18"/>
      <c r="Q145" s="59"/>
      <c r="R145" s="12">
        <f t="shared" si="26"/>
        <v>200</v>
      </c>
      <c r="S145" s="12">
        <f t="shared" si="24"/>
        <v>60.54</v>
      </c>
      <c r="T145" s="57">
        <f t="shared" si="25"/>
        <v>30.27</v>
      </c>
    </row>
    <row r="146" spans="1:20" ht="12.75" customHeight="1">
      <c r="A146" s="29"/>
      <c r="B146" s="20"/>
      <c r="C146" s="19">
        <v>4170</v>
      </c>
      <c r="D146" s="20" t="s">
        <v>89</v>
      </c>
      <c r="E146" s="12">
        <f>'[1]Arkusz1'!N151</f>
        <v>10440</v>
      </c>
      <c r="F146" s="13">
        <f>'[1]Arkusz1'!I151</f>
        <v>10440</v>
      </c>
      <c r="G146" s="21"/>
      <c r="H146" s="21"/>
      <c r="I146" s="13">
        <f t="shared" si="27"/>
        <v>10440</v>
      </c>
      <c r="J146" s="22">
        <v>4721.2</v>
      </c>
      <c r="K146" s="59">
        <f t="shared" si="23"/>
        <v>45.22222222222222</v>
      </c>
      <c r="L146" s="12">
        <f>'[1]Arkusz1'!M151</f>
        <v>0</v>
      </c>
      <c r="M146" s="22"/>
      <c r="N146" s="22"/>
      <c r="O146" s="12">
        <f t="shared" si="28"/>
        <v>0</v>
      </c>
      <c r="P146" s="18"/>
      <c r="Q146" s="59"/>
      <c r="R146" s="12">
        <f t="shared" si="26"/>
        <v>10440</v>
      </c>
      <c r="S146" s="12">
        <f t="shared" si="24"/>
        <v>4721.2</v>
      </c>
      <c r="T146" s="57">
        <f t="shared" si="25"/>
        <v>45.22222222222222</v>
      </c>
    </row>
    <row r="147" spans="1:20" ht="12.75" customHeight="1">
      <c r="A147" s="29"/>
      <c r="B147" s="20"/>
      <c r="C147" s="19">
        <v>4210</v>
      </c>
      <c r="D147" s="20" t="s">
        <v>90</v>
      </c>
      <c r="E147" s="12">
        <f>'[1]Arkusz1'!N152</f>
        <v>11850</v>
      </c>
      <c r="F147" s="13">
        <f>'[1]Arkusz1'!I152</f>
        <v>11850</v>
      </c>
      <c r="G147" s="21"/>
      <c r="H147" s="21"/>
      <c r="I147" s="13">
        <f t="shared" si="27"/>
        <v>11850</v>
      </c>
      <c r="J147" s="22">
        <v>7361.25</v>
      </c>
      <c r="K147" s="59">
        <f t="shared" si="23"/>
        <v>62.120253164556964</v>
      </c>
      <c r="L147" s="12">
        <f>'[1]Arkusz1'!M152</f>
        <v>0</v>
      </c>
      <c r="M147" s="22"/>
      <c r="N147" s="22"/>
      <c r="O147" s="12">
        <f t="shared" si="28"/>
        <v>0</v>
      </c>
      <c r="P147" s="18"/>
      <c r="Q147" s="59"/>
      <c r="R147" s="12">
        <f t="shared" si="26"/>
        <v>11850</v>
      </c>
      <c r="S147" s="12">
        <f t="shared" si="24"/>
        <v>7361.25</v>
      </c>
      <c r="T147" s="57">
        <f t="shared" si="25"/>
        <v>62.120253164556964</v>
      </c>
    </row>
    <row r="148" spans="1:20" ht="12.75" customHeight="1">
      <c r="A148" s="29"/>
      <c r="B148" s="20"/>
      <c r="C148" s="19">
        <v>4260</v>
      </c>
      <c r="D148" s="20" t="s">
        <v>62</v>
      </c>
      <c r="E148" s="12">
        <f>'[1]Arkusz1'!N153</f>
        <v>6000</v>
      </c>
      <c r="F148" s="13">
        <f>'[1]Arkusz1'!I153</f>
        <v>6000</v>
      </c>
      <c r="G148" s="21"/>
      <c r="H148" s="21"/>
      <c r="I148" s="13">
        <f t="shared" si="27"/>
        <v>6000</v>
      </c>
      <c r="J148" s="22">
        <v>2589.44</v>
      </c>
      <c r="K148" s="59">
        <f t="shared" si="23"/>
        <v>43.157333333333334</v>
      </c>
      <c r="L148" s="12">
        <f>'[1]Arkusz1'!M153</f>
        <v>0</v>
      </c>
      <c r="M148" s="22"/>
      <c r="N148" s="22"/>
      <c r="O148" s="12">
        <f t="shared" si="28"/>
        <v>0</v>
      </c>
      <c r="P148" s="18"/>
      <c r="Q148" s="59"/>
      <c r="R148" s="12">
        <f t="shared" si="26"/>
        <v>6000</v>
      </c>
      <c r="S148" s="12">
        <f t="shared" si="24"/>
        <v>2589.44</v>
      </c>
      <c r="T148" s="57">
        <f t="shared" si="25"/>
        <v>43.157333333333334</v>
      </c>
    </row>
    <row r="149" spans="1:20" ht="12.75" customHeight="1">
      <c r="A149" s="29"/>
      <c r="B149" s="20"/>
      <c r="C149" s="19">
        <v>4270</v>
      </c>
      <c r="D149" s="20" t="s">
        <v>43</v>
      </c>
      <c r="E149" s="12">
        <f>'[1]Arkusz1'!N154</f>
        <v>3600</v>
      </c>
      <c r="F149" s="13">
        <f>'[1]Arkusz1'!I154</f>
        <v>3600</v>
      </c>
      <c r="G149" s="21"/>
      <c r="H149" s="21"/>
      <c r="I149" s="13">
        <f t="shared" si="27"/>
        <v>3600</v>
      </c>
      <c r="J149" s="22">
        <v>1707.4</v>
      </c>
      <c r="K149" s="59">
        <f t="shared" si="23"/>
        <v>47.42777777777778</v>
      </c>
      <c r="L149" s="12">
        <f>'[1]Arkusz1'!M154</f>
        <v>0</v>
      </c>
      <c r="M149" s="22"/>
      <c r="N149" s="22"/>
      <c r="O149" s="12">
        <f t="shared" si="28"/>
        <v>0</v>
      </c>
      <c r="P149" s="18"/>
      <c r="Q149" s="59"/>
      <c r="R149" s="12">
        <f t="shared" si="26"/>
        <v>3600</v>
      </c>
      <c r="S149" s="12">
        <f t="shared" si="24"/>
        <v>1707.4</v>
      </c>
      <c r="T149" s="57">
        <f t="shared" si="25"/>
        <v>47.42777777777778</v>
      </c>
    </row>
    <row r="150" spans="1:20" ht="12.75" customHeight="1">
      <c r="A150" s="29"/>
      <c r="B150" s="20"/>
      <c r="C150" s="19">
        <v>4280</v>
      </c>
      <c r="D150" s="20" t="s">
        <v>63</v>
      </c>
      <c r="E150" s="12">
        <f>'[1]Arkusz1'!N155</f>
        <v>1624</v>
      </c>
      <c r="F150" s="13">
        <f>'[1]Arkusz1'!I155</f>
        <v>1624</v>
      </c>
      <c r="G150" s="21"/>
      <c r="H150" s="21"/>
      <c r="I150" s="13">
        <f t="shared" si="27"/>
        <v>1624</v>
      </c>
      <c r="J150" s="22">
        <v>780</v>
      </c>
      <c r="K150" s="59">
        <f t="shared" si="23"/>
        <v>48.029556650246306</v>
      </c>
      <c r="L150" s="12">
        <f>'[1]Arkusz1'!M155</f>
        <v>0</v>
      </c>
      <c r="M150" s="22"/>
      <c r="N150" s="22"/>
      <c r="O150" s="12">
        <f t="shared" si="28"/>
        <v>0</v>
      </c>
      <c r="P150" s="18"/>
      <c r="Q150" s="59"/>
      <c r="R150" s="12">
        <f t="shared" si="26"/>
        <v>1624</v>
      </c>
      <c r="S150" s="12">
        <f t="shared" si="24"/>
        <v>780</v>
      </c>
      <c r="T150" s="57">
        <f t="shared" si="25"/>
        <v>48.029556650246306</v>
      </c>
    </row>
    <row r="151" spans="1:20" ht="12.75" customHeight="1">
      <c r="A151" s="29"/>
      <c r="B151" s="20"/>
      <c r="C151" s="19">
        <v>4300</v>
      </c>
      <c r="D151" s="20" t="s">
        <v>91</v>
      </c>
      <c r="E151" s="12">
        <f>'[1]Arkusz1'!N156</f>
        <v>9600</v>
      </c>
      <c r="F151" s="13">
        <f>'[1]Arkusz1'!I156</f>
        <v>9600</v>
      </c>
      <c r="G151" s="21"/>
      <c r="H151" s="21"/>
      <c r="I151" s="13">
        <f t="shared" si="27"/>
        <v>9600</v>
      </c>
      <c r="J151" s="22">
        <v>337</v>
      </c>
      <c r="K151" s="59">
        <f t="shared" si="23"/>
        <v>3.5104166666666665</v>
      </c>
      <c r="L151" s="12">
        <f>'[1]Arkusz1'!M156</f>
        <v>0</v>
      </c>
      <c r="M151" s="22"/>
      <c r="N151" s="22"/>
      <c r="O151" s="12">
        <f t="shared" si="28"/>
        <v>0</v>
      </c>
      <c r="P151" s="18"/>
      <c r="Q151" s="59"/>
      <c r="R151" s="12">
        <f t="shared" si="26"/>
        <v>9600</v>
      </c>
      <c r="S151" s="12">
        <f t="shared" si="24"/>
        <v>337</v>
      </c>
      <c r="T151" s="57">
        <f t="shared" si="25"/>
        <v>3.5104166666666665</v>
      </c>
    </row>
    <row r="152" spans="1:20" ht="27.75" customHeight="1">
      <c r="A152" s="29"/>
      <c r="B152" s="20"/>
      <c r="C152" s="19">
        <v>4370</v>
      </c>
      <c r="D152" s="27" t="s">
        <v>66</v>
      </c>
      <c r="E152" s="12">
        <f>'[1]Arkusz1'!N157</f>
        <v>2500</v>
      </c>
      <c r="F152" s="13">
        <f>'[1]Arkusz1'!I157</f>
        <v>2500</v>
      </c>
      <c r="G152" s="21"/>
      <c r="H152" s="21"/>
      <c r="I152" s="13">
        <f t="shared" si="27"/>
        <v>2500</v>
      </c>
      <c r="J152" s="22">
        <v>784.38</v>
      </c>
      <c r="K152" s="59">
        <f t="shared" si="23"/>
        <v>31.3752</v>
      </c>
      <c r="L152" s="12">
        <f>'[1]Arkusz1'!M157</f>
        <v>0</v>
      </c>
      <c r="M152" s="22"/>
      <c r="N152" s="22"/>
      <c r="O152" s="12">
        <f t="shared" si="28"/>
        <v>0</v>
      </c>
      <c r="P152" s="18"/>
      <c r="Q152" s="59"/>
      <c r="R152" s="12">
        <f t="shared" si="26"/>
        <v>2500</v>
      </c>
      <c r="S152" s="12">
        <f t="shared" si="24"/>
        <v>784.38</v>
      </c>
      <c r="T152" s="57">
        <f t="shared" si="25"/>
        <v>31.3752</v>
      </c>
    </row>
    <row r="153" spans="1:20" ht="14.25" customHeight="1">
      <c r="A153" s="29"/>
      <c r="B153" s="20"/>
      <c r="C153" s="19">
        <v>4410</v>
      </c>
      <c r="D153" s="20" t="s">
        <v>83</v>
      </c>
      <c r="E153" s="12">
        <f>'[1]Arkusz1'!N158</f>
        <v>800</v>
      </c>
      <c r="F153" s="13">
        <f>'[1]Arkusz1'!I158</f>
        <v>800</v>
      </c>
      <c r="G153" s="21"/>
      <c r="H153" s="21"/>
      <c r="I153" s="13">
        <f t="shared" si="27"/>
        <v>800</v>
      </c>
      <c r="J153" s="22"/>
      <c r="K153" s="59">
        <f t="shared" si="23"/>
        <v>0</v>
      </c>
      <c r="L153" s="12">
        <f>'[1]Arkusz1'!M158</f>
        <v>0</v>
      </c>
      <c r="M153" s="22"/>
      <c r="N153" s="22"/>
      <c r="O153" s="12">
        <f t="shared" si="28"/>
        <v>0</v>
      </c>
      <c r="P153" s="18"/>
      <c r="Q153" s="59"/>
      <c r="R153" s="12">
        <f t="shared" si="26"/>
        <v>800</v>
      </c>
      <c r="S153" s="12">
        <f t="shared" si="24"/>
        <v>0</v>
      </c>
      <c r="T153" s="57">
        <f t="shared" si="25"/>
        <v>0</v>
      </c>
    </row>
    <row r="154" spans="1:20" ht="15">
      <c r="A154" s="29"/>
      <c r="B154" s="20"/>
      <c r="C154" s="19">
        <v>4430</v>
      </c>
      <c r="D154" s="20" t="s">
        <v>76</v>
      </c>
      <c r="E154" s="12">
        <f>'[1]Arkusz1'!N159</f>
        <v>8446</v>
      </c>
      <c r="F154" s="13">
        <f>'[1]Arkusz1'!I159</f>
        <v>8446</v>
      </c>
      <c r="G154" s="21"/>
      <c r="H154" s="21"/>
      <c r="I154" s="13">
        <f t="shared" si="27"/>
        <v>8446</v>
      </c>
      <c r="J154" s="22">
        <v>2728.94</v>
      </c>
      <c r="K154" s="59">
        <f t="shared" si="23"/>
        <v>32.310442813166</v>
      </c>
      <c r="L154" s="12">
        <f>'[1]Arkusz1'!M159</f>
        <v>0</v>
      </c>
      <c r="M154" s="22"/>
      <c r="N154" s="22"/>
      <c r="O154" s="12">
        <f t="shared" si="28"/>
        <v>0</v>
      </c>
      <c r="P154" s="18"/>
      <c r="Q154" s="59"/>
      <c r="R154" s="12">
        <f t="shared" si="26"/>
        <v>8446</v>
      </c>
      <c r="S154" s="12">
        <f t="shared" si="24"/>
        <v>2728.94</v>
      </c>
      <c r="T154" s="57">
        <f t="shared" si="25"/>
        <v>32.310442813166</v>
      </c>
    </row>
    <row r="155" spans="1:20" ht="12.75" customHeight="1">
      <c r="A155" s="29"/>
      <c r="B155" s="20"/>
      <c r="C155" s="19">
        <v>6050</v>
      </c>
      <c r="D155" s="20" t="s">
        <v>20</v>
      </c>
      <c r="E155" s="12">
        <f>'[1]Arkusz1'!N160</f>
        <v>7000</v>
      </c>
      <c r="F155" s="13">
        <f>'[1]Arkusz1'!I160</f>
        <v>0</v>
      </c>
      <c r="G155" s="21"/>
      <c r="H155" s="21"/>
      <c r="I155" s="13">
        <f t="shared" si="27"/>
        <v>0</v>
      </c>
      <c r="J155" s="18"/>
      <c r="K155" s="58"/>
      <c r="L155" s="12">
        <f>'[1]Arkusz1'!M160</f>
        <v>7000</v>
      </c>
      <c r="M155" s="22"/>
      <c r="N155" s="22"/>
      <c r="O155" s="12">
        <f t="shared" si="28"/>
        <v>7000</v>
      </c>
      <c r="P155" s="22">
        <v>6999.99</v>
      </c>
      <c r="Q155" s="59">
        <f>P155*100/O155</f>
        <v>99.99985714285714</v>
      </c>
      <c r="R155" s="12">
        <f t="shared" si="26"/>
        <v>7000</v>
      </c>
      <c r="S155" s="12">
        <f t="shared" si="24"/>
        <v>6999.99</v>
      </c>
      <c r="T155" s="57">
        <f t="shared" si="25"/>
        <v>99.99985714285714</v>
      </c>
    </row>
    <row r="156" spans="1:20" ht="12.75" customHeight="1">
      <c r="A156" s="29"/>
      <c r="B156" s="20"/>
      <c r="C156" s="19"/>
      <c r="D156" s="20"/>
      <c r="E156" s="12"/>
      <c r="F156" s="13"/>
      <c r="G156" s="21"/>
      <c r="H156" s="21"/>
      <c r="I156" s="13"/>
      <c r="J156" s="18"/>
      <c r="K156" s="58"/>
      <c r="L156" s="12"/>
      <c r="M156" s="22"/>
      <c r="N156" s="22"/>
      <c r="O156" s="12"/>
      <c r="P156" s="18"/>
      <c r="Q156" s="58"/>
      <c r="R156" s="12"/>
      <c r="S156" s="12"/>
      <c r="T156" s="57"/>
    </row>
    <row r="157" spans="1:20" s="14" customFormat="1" ht="12.75" customHeight="1">
      <c r="A157" s="28"/>
      <c r="B157" s="16">
        <v>75414</v>
      </c>
      <c r="C157" s="15"/>
      <c r="D157" s="16" t="s">
        <v>92</v>
      </c>
      <c r="E157" s="12">
        <f>'[1]Arkusz1'!N162</f>
        <v>6650</v>
      </c>
      <c r="F157" s="13">
        <f>'[1]Arkusz1'!I162</f>
        <v>1650</v>
      </c>
      <c r="G157" s="17"/>
      <c r="H157" s="17"/>
      <c r="I157" s="13">
        <f aca="true" t="shared" si="29" ref="I157:I162">F157+G157-H157</f>
        <v>1650</v>
      </c>
      <c r="J157" s="18">
        <v>130.02</v>
      </c>
      <c r="K157" s="58">
        <f t="shared" si="23"/>
        <v>7.880000000000001</v>
      </c>
      <c r="L157" s="12">
        <f>'[1]Arkusz1'!M162</f>
        <v>5000</v>
      </c>
      <c r="M157" s="18">
        <f>SUM(M158:M162)</f>
        <v>0</v>
      </c>
      <c r="N157" s="18">
        <f>SUM(N158:N162)</f>
        <v>0</v>
      </c>
      <c r="O157" s="12">
        <f aca="true" t="shared" si="30" ref="O157:O162">L157+M157-N157</f>
        <v>5000</v>
      </c>
      <c r="P157" s="18"/>
      <c r="Q157" s="58">
        <f>P157*100/O157</f>
        <v>0</v>
      </c>
      <c r="R157" s="12">
        <f aca="true" t="shared" si="31" ref="R157:R162">I157+O157</f>
        <v>6650</v>
      </c>
      <c r="S157" s="12">
        <f t="shared" si="24"/>
        <v>130.02</v>
      </c>
      <c r="T157" s="57">
        <f t="shared" si="25"/>
        <v>1.9551879699248123</v>
      </c>
    </row>
    <row r="158" spans="1:20" ht="12.75" customHeight="1">
      <c r="A158" s="29"/>
      <c r="B158" s="16"/>
      <c r="C158" s="19">
        <v>4170</v>
      </c>
      <c r="D158" s="20" t="s">
        <v>89</v>
      </c>
      <c r="E158" s="12">
        <f>'[1]Arkusz1'!N163</f>
        <v>700</v>
      </c>
      <c r="F158" s="13">
        <f>'[1]Arkusz1'!I163</f>
        <v>700</v>
      </c>
      <c r="G158" s="21"/>
      <c r="H158" s="21"/>
      <c r="I158" s="13">
        <f t="shared" si="29"/>
        <v>700</v>
      </c>
      <c r="J158" s="22"/>
      <c r="K158" s="59">
        <f t="shared" si="23"/>
        <v>0</v>
      </c>
      <c r="L158" s="12">
        <f>'[1]Arkusz1'!M163</f>
        <v>0</v>
      </c>
      <c r="M158" s="22"/>
      <c r="N158" s="22"/>
      <c r="O158" s="12">
        <f t="shared" si="30"/>
        <v>0</v>
      </c>
      <c r="P158" s="18"/>
      <c r="Q158" s="59"/>
      <c r="R158" s="12">
        <f t="shared" si="31"/>
        <v>700</v>
      </c>
      <c r="S158" s="12">
        <f t="shared" si="24"/>
        <v>0</v>
      </c>
      <c r="T158" s="57">
        <f t="shared" si="25"/>
        <v>0</v>
      </c>
    </row>
    <row r="159" spans="1:20" ht="12.75" customHeight="1">
      <c r="A159" s="29"/>
      <c r="B159" s="20"/>
      <c r="C159" s="19">
        <v>4210</v>
      </c>
      <c r="D159" s="20" t="s">
        <v>93</v>
      </c>
      <c r="E159" s="12">
        <f>'[1]Arkusz1'!N164</f>
        <v>350</v>
      </c>
      <c r="F159" s="13">
        <f>'[1]Arkusz1'!I164</f>
        <v>350</v>
      </c>
      <c r="G159" s="21"/>
      <c r="H159" s="21"/>
      <c r="I159" s="13">
        <f t="shared" si="29"/>
        <v>350</v>
      </c>
      <c r="J159" s="22">
        <v>66</v>
      </c>
      <c r="K159" s="59">
        <f t="shared" si="23"/>
        <v>18.857142857142858</v>
      </c>
      <c r="L159" s="12">
        <f>'[1]Arkusz1'!M164</f>
        <v>0</v>
      </c>
      <c r="M159" s="22"/>
      <c r="N159" s="22"/>
      <c r="O159" s="12">
        <f t="shared" si="30"/>
        <v>0</v>
      </c>
      <c r="P159" s="18"/>
      <c r="Q159" s="59"/>
      <c r="R159" s="12">
        <f t="shared" si="31"/>
        <v>350</v>
      </c>
      <c r="S159" s="12">
        <f t="shared" si="24"/>
        <v>66</v>
      </c>
      <c r="T159" s="57">
        <f t="shared" si="25"/>
        <v>18.857142857142858</v>
      </c>
    </row>
    <row r="160" spans="1:20" ht="12.75" customHeight="1">
      <c r="A160" s="29"/>
      <c r="B160" s="20"/>
      <c r="C160" s="19">
        <v>4300</v>
      </c>
      <c r="D160" s="20" t="s">
        <v>91</v>
      </c>
      <c r="E160" s="12">
        <f>'[1]Arkusz1'!N165</f>
        <v>200</v>
      </c>
      <c r="F160" s="13">
        <f>'[1]Arkusz1'!I165</f>
        <v>200</v>
      </c>
      <c r="G160" s="21"/>
      <c r="H160" s="21"/>
      <c r="I160" s="13">
        <f t="shared" si="29"/>
        <v>200</v>
      </c>
      <c r="J160" s="22">
        <v>17.82</v>
      </c>
      <c r="K160" s="59">
        <f t="shared" si="23"/>
        <v>8.91</v>
      </c>
      <c r="L160" s="12">
        <f>'[1]Arkusz1'!M165</f>
        <v>0</v>
      </c>
      <c r="M160" s="22"/>
      <c r="N160" s="22"/>
      <c r="O160" s="12">
        <f t="shared" si="30"/>
        <v>0</v>
      </c>
      <c r="P160" s="18"/>
      <c r="Q160" s="59"/>
      <c r="R160" s="12">
        <f t="shared" si="31"/>
        <v>200</v>
      </c>
      <c r="S160" s="12">
        <f t="shared" si="24"/>
        <v>17.82</v>
      </c>
      <c r="T160" s="57">
        <f t="shared" si="25"/>
        <v>8.91</v>
      </c>
    </row>
    <row r="161" spans="1:20" ht="12.75" customHeight="1">
      <c r="A161" s="29"/>
      <c r="B161" s="20"/>
      <c r="C161" s="19">
        <v>4410</v>
      </c>
      <c r="D161" s="20" t="s">
        <v>83</v>
      </c>
      <c r="E161" s="12">
        <f>'[1]Arkusz1'!N166</f>
        <v>400</v>
      </c>
      <c r="F161" s="13">
        <f>'[1]Arkusz1'!I166</f>
        <v>400</v>
      </c>
      <c r="G161" s="21"/>
      <c r="H161" s="21"/>
      <c r="I161" s="13">
        <f t="shared" si="29"/>
        <v>400</v>
      </c>
      <c r="J161" s="22">
        <v>46.2</v>
      </c>
      <c r="K161" s="59">
        <f t="shared" si="23"/>
        <v>11.55</v>
      </c>
      <c r="L161" s="12">
        <f>'[1]Arkusz1'!M166</f>
        <v>0</v>
      </c>
      <c r="M161" s="22"/>
      <c r="N161" s="22"/>
      <c r="O161" s="12">
        <f t="shared" si="30"/>
        <v>0</v>
      </c>
      <c r="P161" s="18"/>
      <c r="Q161" s="59"/>
      <c r="R161" s="12">
        <f t="shared" si="31"/>
        <v>400</v>
      </c>
      <c r="S161" s="12">
        <f t="shared" si="24"/>
        <v>46.2</v>
      </c>
      <c r="T161" s="57">
        <f t="shared" si="25"/>
        <v>11.55</v>
      </c>
    </row>
    <row r="162" spans="1:20" ht="12.75" customHeight="1">
      <c r="A162" s="29"/>
      <c r="B162" s="20"/>
      <c r="C162" s="19">
        <v>6050</v>
      </c>
      <c r="D162" s="20" t="s">
        <v>20</v>
      </c>
      <c r="E162" s="12">
        <f>'[1]Arkusz1'!N167</f>
        <v>5000</v>
      </c>
      <c r="F162" s="13">
        <f>'[1]Arkusz1'!I167</f>
        <v>0</v>
      </c>
      <c r="G162" s="21"/>
      <c r="H162" s="21"/>
      <c r="I162" s="13">
        <f t="shared" si="29"/>
        <v>0</v>
      </c>
      <c r="J162" s="18"/>
      <c r="K162" s="58"/>
      <c r="L162" s="12">
        <f>'[1]Arkusz1'!M167</f>
        <v>5000</v>
      </c>
      <c r="M162" s="22"/>
      <c r="N162" s="22"/>
      <c r="O162" s="12">
        <f t="shared" si="30"/>
        <v>5000</v>
      </c>
      <c r="P162" s="18"/>
      <c r="Q162" s="59">
        <f>P162*100/O162</f>
        <v>0</v>
      </c>
      <c r="R162" s="12">
        <f t="shared" si="31"/>
        <v>5000</v>
      </c>
      <c r="S162" s="12">
        <f t="shared" si="24"/>
        <v>0</v>
      </c>
      <c r="T162" s="57">
        <f t="shared" si="25"/>
        <v>0</v>
      </c>
    </row>
    <row r="163" spans="1:20" ht="14.25" customHeight="1">
      <c r="A163" s="29"/>
      <c r="B163" s="20"/>
      <c r="C163" s="19"/>
      <c r="D163" s="20"/>
      <c r="E163" s="12"/>
      <c r="F163" s="13"/>
      <c r="G163" s="21"/>
      <c r="H163" s="21"/>
      <c r="I163" s="13"/>
      <c r="J163" s="18"/>
      <c r="K163" s="58"/>
      <c r="L163" s="12"/>
      <c r="M163" s="22"/>
      <c r="N163" s="22"/>
      <c r="O163" s="12"/>
      <c r="P163" s="18"/>
      <c r="Q163" s="58"/>
      <c r="R163" s="12"/>
      <c r="S163" s="12"/>
      <c r="T163" s="57"/>
    </row>
    <row r="164" spans="1:20" s="14" customFormat="1" ht="15" customHeight="1">
      <c r="A164" s="28"/>
      <c r="B164" s="16">
        <v>75421</v>
      </c>
      <c r="C164" s="15"/>
      <c r="D164" s="16" t="s">
        <v>94</v>
      </c>
      <c r="E164" s="12">
        <f>'[1]Arkusz1'!N169</f>
        <v>12500</v>
      </c>
      <c r="F164" s="13">
        <f>'[1]Arkusz1'!I169</f>
        <v>12500</v>
      </c>
      <c r="G164" s="17">
        <f>SUM(G165:G170)</f>
        <v>0</v>
      </c>
      <c r="H164" s="17">
        <f>SUM(H165:H170)</f>
        <v>0</v>
      </c>
      <c r="I164" s="13">
        <f aca="true" t="shared" si="32" ref="I164:I170">F164+G164-H164</f>
        <v>12500</v>
      </c>
      <c r="J164" s="18">
        <v>2679.66</v>
      </c>
      <c r="K164" s="58">
        <f t="shared" si="23"/>
        <v>21.43728</v>
      </c>
      <c r="L164" s="12">
        <f>'[1]Arkusz1'!M169</f>
        <v>0</v>
      </c>
      <c r="M164" s="18">
        <f>SUM(M169:M170)</f>
        <v>0</v>
      </c>
      <c r="N164" s="18">
        <f>SUM(N169:N170)</f>
        <v>0</v>
      </c>
      <c r="O164" s="12">
        <f aca="true" t="shared" si="33" ref="O164:O170">L164+M164-N164</f>
        <v>0</v>
      </c>
      <c r="P164" s="18"/>
      <c r="Q164" s="58"/>
      <c r="R164" s="12">
        <f aca="true" t="shared" si="34" ref="R164:R170">I164+O164</f>
        <v>12500</v>
      </c>
      <c r="S164" s="12">
        <f t="shared" si="24"/>
        <v>2679.66</v>
      </c>
      <c r="T164" s="57">
        <f t="shared" si="25"/>
        <v>21.43728</v>
      </c>
    </row>
    <row r="165" spans="1:20" ht="12.75" customHeight="1">
      <c r="A165" s="29"/>
      <c r="B165" s="16"/>
      <c r="C165" s="19">
        <v>4170</v>
      </c>
      <c r="D165" s="20" t="s">
        <v>89</v>
      </c>
      <c r="E165" s="12">
        <f>'[1]Arkusz1'!N170</f>
        <v>500</v>
      </c>
      <c r="F165" s="13">
        <f>'[1]Arkusz1'!I170</f>
        <v>500</v>
      </c>
      <c r="G165" s="21"/>
      <c r="H165" s="21"/>
      <c r="I165" s="13">
        <f t="shared" si="32"/>
        <v>500</v>
      </c>
      <c r="J165" s="22">
        <v>500</v>
      </c>
      <c r="K165" s="59">
        <f t="shared" si="23"/>
        <v>100</v>
      </c>
      <c r="L165" s="12">
        <f>'[1]Arkusz1'!M170</f>
        <v>0</v>
      </c>
      <c r="M165" s="22"/>
      <c r="N165" s="22"/>
      <c r="O165" s="12">
        <f t="shared" si="33"/>
        <v>0</v>
      </c>
      <c r="P165" s="18"/>
      <c r="Q165" s="59"/>
      <c r="R165" s="12">
        <f t="shared" si="34"/>
        <v>500</v>
      </c>
      <c r="S165" s="12">
        <f t="shared" si="24"/>
        <v>500</v>
      </c>
      <c r="T165" s="57">
        <f t="shared" si="25"/>
        <v>100</v>
      </c>
    </row>
    <row r="166" spans="1:20" ht="12.75" customHeight="1">
      <c r="A166" s="29"/>
      <c r="B166" s="20"/>
      <c r="C166" s="19">
        <v>4210</v>
      </c>
      <c r="D166" s="20" t="s">
        <v>93</v>
      </c>
      <c r="E166" s="12">
        <f>'[1]Arkusz1'!N171</f>
        <v>6600</v>
      </c>
      <c r="F166" s="13">
        <f>'[1]Arkusz1'!I171</f>
        <v>6600</v>
      </c>
      <c r="G166" s="21"/>
      <c r="H166" s="21"/>
      <c r="I166" s="13">
        <f t="shared" si="32"/>
        <v>6600</v>
      </c>
      <c r="J166" s="22">
        <v>808.26</v>
      </c>
      <c r="K166" s="59">
        <f t="shared" si="23"/>
        <v>12.246363636363636</v>
      </c>
      <c r="L166" s="12">
        <f>'[1]Arkusz1'!M171</f>
        <v>0</v>
      </c>
      <c r="M166" s="22"/>
      <c r="N166" s="22"/>
      <c r="O166" s="12">
        <f t="shared" si="33"/>
        <v>0</v>
      </c>
      <c r="P166" s="18"/>
      <c r="Q166" s="59"/>
      <c r="R166" s="12">
        <f t="shared" si="34"/>
        <v>6600</v>
      </c>
      <c r="S166" s="12">
        <f t="shared" si="24"/>
        <v>808.26</v>
      </c>
      <c r="T166" s="57">
        <f t="shared" si="25"/>
        <v>12.246363636363636</v>
      </c>
    </row>
    <row r="167" spans="1:20" ht="12.75" customHeight="1">
      <c r="A167" s="29"/>
      <c r="B167" s="20"/>
      <c r="C167" s="19">
        <v>4220</v>
      </c>
      <c r="D167" s="20" t="s">
        <v>95</v>
      </c>
      <c r="E167" s="12">
        <f>'[1]Arkusz1'!N172</f>
        <v>700</v>
      </c>
      <c r="F167" s="13">
        <f>'[1]Arkusz1'!I172</f>
        <v>700</v>
      </c>
      <c r="G167" s="21"/>
      <c r="H167" s="21"/>
      <c r="I167" s="13">
        <f t="shared" si="32"/>
        <v>700</v>
      </c>
      <c r="J167" s="22">
        <v>302.04</v>
      </c>
      <c r="K167" s="59">
        <f t="shared" si="23"/>
        <v>43.14857142857144</v>
      </c>
      <c r="L167" s="12">
        <f>'[1]Arkusz1'!M172</f>
        <v>0</v>
      </c>
      <c r="M167" s="22"/>
      <c r="N167" s="22"/>
      <c r="O167" s="12">
        <f t="shared" si="33"/>
        <v>0</v>
      </c>
      <c r="P167" s="18"/>
      <c r="Q167" s="59"/>
      <c r="R167" s="12">
        <f t="shared" si="34"/>
        <v>700</v>
      </c>
      <c r="S167" s="12">
        <f t="shared" si="24"/>
        <v>302.04</v>
      </c>
      <c r="T167" s="57">
        <f t="shared" si="25"/>
        <v>43.14857142857144</v>
      </c>
    </row>
    <row r="168" spans="1:20" ht="12.75" customHeight="1">
      <c r="A168" s="29"/>
      <c r="B168" s="20"/>
      <c r="C168" s="19">
        <v>4300</v>
      </c>
      <c r="D168" s="20" t="s">
        <v>91</v>
      </c>
      <c r="E168" s="12">
        <f>'[1]Arkusz1'!N173</f>
        <v>4000</v>
      </c>
      <c r="F168" s="13">
        <f>'[1]Arkusz1'!I173</f>
        <v>4000</v>
      </c>
      <c r="G168" s="21"/>
      <c r="H168" s="21"/>
      <c r="I168" s="13">
        <f t="shared" si="32"/>
        <v>4000</v>
      </c>
      <c r="J168" s="22">
        <v>762.69</v>
      </c>
      <c r="K168" s="59">
        <f t="shared" si="23"/>
        <v>19.06725</v>
      </c>
      <c r="L168" s="12">
        <f>'[1]Arkusz1'!M173</f>
        <v>0</v>
      </c>
      <c r="M168" s="22"/>
      <c r="N168" s="22"/>
      <c r="O168" s="12">
        <f t="shared" si="33"/>
        <v>0</v>
      </c>
      <c r="P168" s="18"/>
      <c r="Q168" s="59"/>
      <c r="R168" s="12">
        <f t="shared" si="34"/>
        <v>4000</v>
      </c>
      <c r="S168" s="12">
        <f t="shared" si="24"/>
        <v>762.69</v>
      </c>
      <c r="T168" s="57">
        <f t="shared" si="25"/>
        <v>19.06725</v>
      </c>
    </row>
    <row r="169" spans="1:20" ht="26.25">
      <c r="A169" s="29"/>
      <c r="B169" s="16"/>
      <c r="C169" s="19">
        <v>4360</v>
      </c>
      <c r="D169" s="26" t="s">
        <v>65</v>
      </c>
      <c r="E169" s="12">
        <f>'[1]Arkusz1'!N174</f>
        <v>500</v>
      </c>
      <c r="F169" s="13">
        <f>'[1]Arkusz1'!I174</f>
        <v>500</v>
      </c>
      <c r="G169" s="21"/>
      <c r="H169" s="21"/>
      <c r="I169" s="13">
        <f t="shared" si="32"/>
        <v>500</v>
      </c>
      <c r="J169" s="22">
        <v>234.24</v>
      </c>
      <c r="K169" s="59">
        <f t="shared" si="23"/>
        <v>46.848</v>
      </c>
      <c r="L169" s="12">
        <f>'[1]Arkusz1'!M174</f>
        <v>0</v>
      </c>
      <c r="M169" s="22"/>
      <c r="N169" s="22"/>
      <c r="O169" s="12">
        <f t="shared" si="33"/>
        <v>0</v>
      </c>
      <c r="P169" s="18"/>
      <c r="Q169" s="59"/>
      <c r="R169" s="12">
        <f t="shared" si="34"/>
        <v>500</v>
      </c>
      <c r="S169" s="12">
        <f t="shared" si="24"/>
        <v>234.24</v>
      </c>
      <c r="T169" s="57">
        <f t="shared" si="25"/>
        <v>46.848</v>
      </c>
    </row>
    <row r="170" spans="1:20" ht="12.75" customHeight="1">
      <c r="A170" s="29"/>
      <c r="B170" s="20"/>
      <c r="C170" s="19">
        <v>4410</v>
      </c>
      <c r="D170" s="20" t="s">
        <v>67</v>
      </c>
      <c r="E170" s="12">
        <f>'[1]Arkusz1'!N175</f>
        <v>200</v>
      </c>
      <c r="F170" s="13">
        <f>'[1]Arkusz1'!I175</f>
        <v>200</v>
      </c>
      <c r="G170" s="21"/>
      <c r="H170" s="21"/>
      <c r="I170" s="13">
        <f t="shared" si="32"/>
        <v>200</v>
      </c>
      <c r="J170" s="22">
        <v>144.43</v>
      </c>
      <c r="K170" s="59">
        <f t="shared" si="23"/>
        <v>72.215</v>
      </c>
      <c r="L170" s="12">
        <f>'[1]Arkusz1'!M175</f>
        <v>0</v>
      </c>
      <c r="M170" s="22"/>
      <c r="N170" s="22"/>
      <c r="O170" s="12">
        <f t="shared" si="33"/>
        <v>0</v>
      </c>
      <c r="P170" s="18"/>
      <c r="Q170" s="59"/>
      <c r="R170" s="12">
        <f t="shared" si="34"/>
        <v>200</v>
      </c>
      <c r="S170" s="12">
        <f t="shared" si="24"/>
        <v>144.43</v>
      </c>
      <c r="T170" s="57">
        <f t="shared" si="25"/>
        <v>72.215</v>
      </c>
    </row>
    <row r="171" spans="1:20" ht="12.75" customHeight="1">
      <c r="A171" s="29"/>
      <c r="B171" s="20"/>
      <c r="C171" s="19"/>
      <c r="D171" s="20"/>
      <c r="E171" s="12"/>
      <c r="F171" s="13"/>
      <c r="G171" s="21"/>
      <c r="H171" s="21"/>
      <c r="I171" s="13"/>
      <c r="J171" s="18"/>
      <c r="K171" s="58"/>
      <c r="L171" s="12"/>
      <c r="M171" s="22"/>
      <c r="N171" s="22"/>
      <c r="O171" s="12"/>
      <c r="P171" s="18"/>
      <c r="Q171" s="58"/>
      <c r="R171" s="12"/>
      <c r="S171" s="12"/>
      <c r="T171" s="57"/>
    </row>
    <row r="172" spans="1:20" s="14" customFormat="1" ht="15" customHeight="1">
      <c r="A172" s="25">
        <v>756</v>
      </c>
      <c r="B172" s="30"/>
      <c r="C172" s="9"/>
      <c r="D172" s="36" t="s">
        <v>97</v>
      </c>
      <c r="E172" s="12"/>
      <c r="F172" s="13"/>
      <c r="G172" s="35"/>
      <c r="H172" s="35"/>
      <c r="I172" s="13"/>
      <c r="J172" s="18"/>
      <c r="K172" s="58"/>
      <c r="L172" s="12"/>
      <c r="M172" s="18"/>
      <c r="N172" s="18"/>
      <c r="O172" s="12"/>
      <c r="P172" s="18"/>
      <c r="Q172" s="58"/>
      <c r="R172" s="12"/>
      <c r="S172" s="12"/>
      <c r="T172" s="57"/>
    </row>
    <row r="173" spans="1:20" s="14" customFormat="1" ht="14.25" customHeight="1">
      <c r="A173" s="25"/>
      <c r="B173" s="30"/>
      <c r="C173" s="9"/>
      <c r="D173" s="36" t="s">
        <v>98</v>
      </c>
      <c r="E173" s="12">
        <f>'[1]Arkusz1'!N179</f>
        <v>48900</v>
      </c>
      <c r="F173" s="13">
        <f>'[1]Arkusz1'!I179</f>
        <v>48900</v>
      </c>
      <c r="G173" s="12"/>
      <c r="H173" s="12"/>
      <c r="I173" s="13">
        <f aca="true" t="shared" si="35" ref="I173:I236">F173+G173-H173</f>
        <v>48900</v>
      </c>
      <c r="J173" s="12">
        <f>J174</f>
        <v>20850.69</v>
      </c>
      <c r="K173" s="57">
        <f t="shared" si="23"/>
        <v>42.63944785276073</v>
      </c>
      <c r="L173" s="12">
        <f>'[1]Arkusz1'!M179</f>
        <v>0</v>
      </c>
      <c r="M173" s="12">
        <f>M174</f>
        <v>0</v>
      </c>
      <c r="N173" s="12">
        <f>N174</f>
        <v>0</v>
      </c>
      <c r="O173" s="12">
        <f aca="true" t="shared" si="36" ref="O173:O236">L173+M173-N173</f>
        <v>0</v>
      </c>
      <c r="P173" s="12"/>
      <c r="Q173" s="57"/>
      <c r="R173" s="12">
        <f aca="true" t="shared" si="37" ref="R173:R179">I173+O173</f>
        <v>48900</v>
      </c>
      <c r="S173" s="12">
        <f t="shared" si="24"/>
        <v>20850.69</v>
      </c>
      <c r="T173" s="57">
        <f t="shared" si="25"/>
        <v>42.63944785276073</v>
      </c>
    </row>
    <row r="174" spans="1:20" s="14" customFormat="1" ht="12.75" customHeight="1">
      <c r="A174" s="28"/>
      <c r="B174" s="16">
        <v>75647</v>
      </c>
      <c r="C174" s="15"/>
      <c r="D174" s="16" t="s">
        <v>99</v>
      </c>
      <c r="E174" s="12">
        <f>'[1]Arkusz1'!N180</f>
        <v>48900</v>
      </c>
      <c r="F174" s="13">
        <f>'[1]Arkusz1'!I180</f>
        <v>48900</v>
      </c>
      <c r="G174" s="17"/>
      <c r="H174" s="17"/>
      <c r="I174" s="13">
        <f t="shared" si="35"/>
        <v>48900</v>
      </c>
      <c r="J174" s="18">
        <v>20850.69</v>
      </c>
      <c r="K174" s="58">
        <f t="shared" si="23"/>
        <v>42.63944785276073</v>
      </c>
      <c r="L174" s="12">
        <f>'[1]Arkusz1'!M180</f>
        <v>0</v>
      </c>
      <c r="M174" s="18">
        <f>SUM(M175:M179)</f>
        <v>0</v>
      </c>
      <c r="N174" s="18">
        <f>SUM(N175:N179)</f>
        <v>0</v>
      </c>
      <c r="O174" s="12">
        <f t="shared" si="36"/>
        <v>0</v>
      </c>
      <c r="P174" s="18"/>
      <c r="Q174" s="58"/>
      <c r="R174" s="12">
        <f t="shared" si="37"/>
        <v>48900</v>
      </c>
      <c r="S174" s="12">
        <f t="shared" si="24"/>
        <v>20850.69</v>
      </c>
      <c r="T174" s="57">
        <f t="shared" si="25"/>
        <v>42.63944785276073</v>
      </c>
    </row>
    <row r="175" spans="1:20" ht="12.75" customHeight="1">
      <c r="A175" s="29"/>
      <c r="B175" s="20"/>
      <c r="C175" s="19">
        <v>4100</v>
      </c>
      <c r="D175" s="20" t="s">
        <v>100</v>
      </c>
      <c r="E175" s="12">
        <f>'[1]Arkusz1'!N181</f>
        <v>27000</v>
      </c>
      <c r="F175" s="13">
        <f>'[1]Arkusz1'!I181</f>
        <v>27000</v>
      </c>
      <c r="G175" s="21"/>
      <c r="H175" s="21"/>
      <c r="I175" s="13">
        <f t="shared" si="35"/>
        <v>27000</v>
      </c>
      <c r="J175" s="22">
        <v>14135</v>
      </c>
      <c r="K175" s="59">
        <f t="shared" si="23"/>
        <v>52.351851851851855</v>
      </c>
      <c r="L175" s="12">
        <f>'[1]Arkusz1'!M181</f>
        <v>0</v>
      </c>
      <c r="M175" s="22"/>
      <c r="N175" s="22"/>
      <c r="O175" s="12">
        <f t="shared" si="36"/>
        <v>0</v>
      </c>
      <c r="P175" s="18"/>
      <c r="Q175" s="59"/>
      <c r="R175" s="12">
        <f t="shared" si="37"/>
        <v>27000</v>
      </c>
      <c r="S175" s="12">
        <f t="shared" si="24"/>
        <v>14135</v>
      </c>
      <c r="T175" s="57">
        <f t="shared" si="25"/>
        <v>52.351851851851855</v>
      </c>
    </row>
    <row r="176" spans="1:20" ht="14.25" customHeight="1">
      <c r="A176" s="29"/>
      <c r="B176" s="20"/>
      <c r="C176" s="19">
        <v>4110</v>
      </c>
      <c r="D176" s="20" t="s">
        <v>81</v>
      </c>
      <c r="E176" s="12">
        <f>'[1]Arkusz1'!N182</f>
        <v>1800</v>
      </c>
      <c r="F176" s="13">
        <f>'[1]Arkusz1'!I182</f>
        <v>1800</v>
      </c>
      <c r="G176" s="21"/>
      <c r="H176" s="21"/>
      <c r="I176" s="13">
        <f t="shared" si="35"/>
        <v>1800</v>
      </c>
      <c r="J176" s="22">
        <v>239.4</v>
      </c>
      <c r="K176" s="59">
        <f t="shared" si="23"/>
        <v>13.3</v>
      </c>
      <c r="L176" s="12">
        <f>'[1]Arkusz1'!M182</f>
        <v>0</v>
      </c>
      <c r="M176" s="22"/>
      <c r="N176" s="22"/>
      <c r="O176" s="12">
        <f t="shared" si="36"/>
        <v>0</v>
      </c>
      <c r="P176" s="18"/>
      <c r="Q176" s="59"/>
      <c r="R176" s="12">
        <f t="shared" si="37"/>
        <v>1800</v>
      </c>
      <c r="S176" s="12">
        <f t="shared" si="24"/>
        <v>239.4</v>
      </c>
      <c r="T176" s="57">
        <f t="shared" si="25"/>
        <v>13.3</v>
      </c>
    </row>
    <row r="177" spans="1:20" ht="13.5" customHeight="1">
      <c r="A177" s="29"/>
      <c r="B177" s="20"/>
      <c r="C177" s="19">
        <v>4120</v>
      </c>
      <c r="D177" s="20" t="s">
        <v>27</v>
      </c>
      <c r="E177" s="12">
        <f>'[1]Arkusz1'!N183</f>
        <v>300</v>
      </c>
      <c r="F177" s="13">
        <f>'[1]Arkusz1'!I183</f>
        <v>300</v>
      </c>
      <c r="G177" s="21"/>
      <c r="H177" s="21"/>
      <c r="I177" s="13">
        <f t="shared" si="35"/>
        <v>300</v>
      </c>
      <c r="J177" s="22"/>
      <c r="K177" s="59">
        <f t="shared" si="23"/>
        <v>0</v>
      </c>
      <c r="L177" s="12">
        <f>'[1]Arkusz1'!M183</f>
        <v>0</v>
      </c>
      <c r="M177" s="22"/>
      <c r="N177" s="22"/>
      <c r="O177" s="12">
        <f t="shared" si="36"/>
        <v>0</v>
      </c>
      <c r="P177" s="18"/>
      <c r="Q177" s="59"/>
      <c r="R177" s="12">
        <f t="shared" si="37"/>
        <v>300</v>
      </c>
      <c r="S177" s="12">
        <f t="shared" si="24"/>
        <v>0</v>
      </c>
      <c r="T177" s="57">
        <f t="shared" si="25"/>
        <v>0</v>
      </c>
    </row>
    <row r="178" spans="1:20" ht="15">
      <c r="A178" s="29"/>
      <c r="B178" s="20"/>
      <c r="C178" s="19">
        <v>4170</v>
      </c>
      <c r="D178" s="20" t="s">
        <v>89</v>
      </c>
      <c r="E178" s="12">
        <f>'[1]Arkusz1'!N184</f>
        <v>11800</v>
      </c>
      <c r="F178" s="13">
        <f>'[1]Arkusz1'!I184</f>
        <v>11800</v>
      </c>
      <c r="G178" s="21"/>
      <c r="H178" s="21"/>
      <c r="I178" s="13">
        <f t="shared" si="35"/>
        <v>11800</v>
      </c>
      <c r="J178" s="22">
        <v>2864</v>
      </c>
      <c r="K178" s="59">
        <f t="shared" si="23"/>
        <v>24.271186440677965</v>
      </c>
      <c r="L178" s="12">
        <f>'[1]Arkusz1'!M184</f>
        <v>0</v>
      </c>
      <c r="M178" s="22"/>
      <c r="N178" s="22"/>
      <c r="O178" s="12">
        <f t="shared" si="36"/>
        <v>0</v>
      </c>
      <c r="P178" s="18"/>
      <c r="Q178" s="59"/>
      <c r="R178" s="12">
        <f t="shared" si="37"/>
        <v>11800</v>
      </c>
      <c r="S178" s="12">
        <f t="shared" si="24"/>
        <v>2864</v>
      </c>
      <c r="T178" s="57">
        <f t="shared" si="25"/>
        <v>24.271186440677965</v>
      </c>
    </row>
    <row r="179" spans="1:20" ht="12.75" customHeight="1">
      <c r="A179" s="29"/>
      <c r="B179" s="20"/>
      <c r="C179" s="19">
        <v>4610</v>
      </c>
      <c r="D179" s="20" t="s">
        <v>71</v>
      </c>
      <c r="E179" s="12">
        <f>'[1]Arkusz1'!N185</f>
        <v>8000</v>
      </c>
      <c r="F179" s="13">
        <f>'[1]Arkusz1'!I185</f>
        <v>8000</v>
      </c>
      <c r="G179" s="21"/>
      <c r="H179" s="21"/>
      <c r="I179" s="13">
        <f t="shared" si="35"/>
        <v>8000</v>
      </c>
      <c r="J179" s="22">
        <v>3612.29</v>
      </c>
      <c r="K179" s="59">
        <f t="shared" si="23"/>
        <v>45.153625</v>
      </c>
      <c r="L179" s="12">
        <f>'[1]Arkusz1'!M185</f>
        <v>0</v>
      </c>
      <c r="M179" s="22"/>
      <c r="N179" s="22"/>
      <c r="O179" s="12">
        <f t="shared" si="36"/>
        <v>0</v>
      </c>
      <c r="P179" s="18"/>
      <c r="Q179" s="59"/>
      <c r="R179" s="12">
        <f t="shared" si="37"/>
        <v>8000</v>
      </c>
      <c r="S179" s="12">
        <f t="shared" si="24"/>
        <v>3612.29</v>
      </c>
      <c r="T179" s="57">
        <f t="shared" si="25"/>
        <v>45.153625</v>
      </c>
    </row>
    <row r="180" spans="1:20" ht="12.75" customHeight="1">
      <c r="A180" s="29"/>
      <c r="B180" s="20"/>
      <c r="C180" s="19"/>
      <c r="D180" s="20"/>
      <c r="E180" s="12"/>
      <c r="F180" s="13"/>
      <c r="G180" s="21"/>
      <c r="H180" s="21"/>
      <c r="I180" s="13"/>
      <c r="J180" s="18"/>
      <c r="K180" s="58"/>
      <c r="L180" s="12"/>
      <c r="M180" s="22"/>
      <c r="N180" s="22"/>
      <c r="O180" s="12"/>
      <c r="P180" s="18"/>
      <c r="Q180" s="58"/>
      <c r="R180" s="12"/>
      <c r="S180" s="12"/>
      <c r="T180" s="57"/>
    </row>
    <row r="181" spans="1:20" s="14" customFormat="1" ht="12.75" customHeight="1">
      <c r="A181" s="25">
        <v>757</v>
      </c>
      <c r="B181" s="30"/>
      <c r="C181" s="9"/>
      <c r="D181" s="30" t="s">
        <v>101</v>
      </c>
      <c r="E181" s="12">
        <f>'[1]Arkusz1'!N187</f>
        <v>28000</v>
      </c>
      <c r="F181" s="13">
        <f>'[1]Arkusz1'!I187</f>
        <v>28000</v>
      </c>
      <c r="G181" s="12">
        <f>G182</f>
        <v>0</v>
      </c>
      <c r="H181" s="12">
        <f>H182</f>
        <v>0</v>
      </c>
      <c r="I181" s="13">
        <f t="shared" si="35"/>
        <v>28000</v>
      </c>
      <c r="J181" s="12">
        <f>J182</f>
        <v>9271.66</v>
      </c>
      <c r="K181" s="57">
        <f t="shared" si="23"/>
        <v>33.11307142857143</v>
      </c>
      <c r="L181" s="12">
        <f>'[1]Arkusz1'!M187</f>
        <v>0</v>
      </c>
      <c r="M181" s="12">
        <f>M182</f>
        <v>0</v>
      </c>
      <c r="N181" s="12">
        <f>N182</f>
        <v>0</v>
      </c>
      <c r="O181" s="12">
        <f t="shared" si="36"/>
        <v>0</v>
      </c>
      <c r="P181" s="12"/>
      <c r="Q181" s="57"/>
      <c r="R181" s="12">
        <f>I181+O181</f>
        <v>28000</v>
      </c>
      <c r="S181" s="12">
        <f t="shared" si="24"/>
        <v>9271.66</v>
      </c>
      <c r="T181" s="57">
        <f t="shared" si="25"/>
        <v>33.11307142857143</v>
      </c>
    </row>
    <row r="182" spans="1:20" s="14" customFormat="1" ht="12.75" customHeight="1">
      <c r="A182" s="28"/>
      <c r="B182" s="16">
        <v>75702</v>
      </c>
      <c r="C182" s="15"/>
      <c r="D182" s="16" t="s">
        <v>102</v>
      </c>
      <c r="E182" s="12">
        <f>'[1]Arkusz1'!N188</f>
        <v>28000</v>
      </c>
      <c r="F182" s="13">
        <f>'[1]Arkusz1'!I188</f>
        <v>28000</v>
      </c>
      <c r="G182" s="17">
        <f>SUM(G183:G184)</f>
        <v>0</v>
      </c>
      <c r="H182" s="17">
        <f>SUM(H183:H184)</f>
        <v>0</v>
      </c>
      <c r="I182" s="13">
        <f t="shared" si="35"/>
        <v>28000</v>
      </c>
      <c r="J182" s="18">
        <v>9271.66</v>
      </c>
      <c r="K182" s="58">
        <f t="shared" si="23"/>
        <v>33.11307142857143</v>
      </c>
      <c r="L182" s="12">
        <f>'[1]Arkusz1'!M188</f>
        <v>0</v>
      </c>
      <c r="M182" s="18">
        <f>SUM(M183:M184)</f>
        <v>0</v>
      </c>
      <c r="N182" s="18">
        <f>SUM(N183:N184)</f>
        <v>0</v>
      </c>
      <c r="O182" s="12">
        <f t="shared" si="36"/>
        <v>0</v>
      </c>
      <c r="P182" s="18"/>
      <c r="Q182" s="58"/>
      <c r="R182" s="12">
        <f>I182+O182</f>
        <v>28000</v>
      </c>
      <c r="S182" s="12">
        <f t="shared" si="24"/>
        <v>9271.66</v>
      </c>
      <c r="T182" s="57">
        <f t="shared" si="25"/>
        <v>33.11307142857143</v>
      </c>
    </row>
    <row r="183" spans="1:20" ht="12.75" customHeight="1">
      <c r="A183" s="29"/>
      <c r="B183" s="20"/>
      <c r="C183" s="19"/>
      <c r="D183" s="20" t="s">
        <v>103</v>
      </c>
      <c r="E183" s="12"/>
      <c r="F183" s="13"/>
      <c r="G183" s="21"/>
      <c r="H183" s="21"/>
      <c r="I183" s="13"/>
      <c r="J183" s="22"/>
      <c r="K183" s="59"/>
      <c r="L183" s="12"/>
      <c r="M183" s="22"/>
      <c r="N183" s="22"/>
      <c r="O183" s="12"/>
      <c r="P183" s="18"/>
      <c r="Q183" s="59"/>
      <c r="R183" s="12"/>
      <c r="S183" s="12"/>
      <c r="T183" s="57"/>
    </row>
    <row r="184" spans="1:20" ht="12.75" customHeight="1">
      <c r="A184" s="29"/>
      <c r="B184" s="20"/>
      <c r="C184" s="19">
        <v>8110</v>
      </c>
      <c r="D184" s="20" t="s">
        <v>104</v>
      </c>
      <c r="E184" s="12">
        <f>'[1]Arkusz1'!N190</f>
        <v>28000</v>
      </c>
      <c r="F184" s="13">
        <f>'[1]Arkusz1'!I190</f>
        <v>28000</v>
      </c>
      <c r="G184" s="21"/>
      <c r="H184" s="21"/>
      <c r="I184" s="13">
        <f t="shared" si="35"/>
        <v>28000</v>
      </c>
      <c r="J184" s="22">
        <v>9271.66</v>
      </c>
      <c r="K184" s="59">
        <f t="shared" si="23"/>
        <v>33.11307142857143</v>
      </c>
      <c r="L184" s="12">
        <f>'[1]Arkusz1'!M190</f>
        <v>0</v>
      </c>
      <c r="M184" s="22"/>
      <c r="N184" s="22"/>
      <c r="O184" s="12">
        <f t="shared" si="36"/>
        <v>0</v>
      </c>
      <c r="P184" s="18"/>
      <c r="Q184" s="59"/>
      <c r="R184" s="12">
        <f>I184+O184</f>
        <v>28000</v>
      </c>
      <c r="S184" s="12">
        <f t="shared" si="24"/>
        <v>9271.66</v>
      </c>
      <c r="T184" s="57">
        <f t="shared" si="25"/>
        <v>33.11307142857143</v>
      </c>
    </row>
    <row r="185" spans="1:20" ht="12" customHeight="1">
      <c r="A185" s="29"/>
      <c r="B185" s="20"/>
      <c r="C185" s="19"/>
      <c r="D185" s="20"/>
      <c r="E185" s="12"/>
      <c r="F185" s="13"/>
      <c r="G185" s="21"/>
      <c r="H185" s="21"/>
      <c r="I185" s="13"/>
      <c r="J185" s="18"/>
      <c r="K185" s="58"/>
      <c r="L185" s="12"/>
      <c r="M185" s="22"/>
      <c r="N185" s="22"/>
      <c r="O185" s="12"/>
      <c r="P185" s="18"/>
      <c r="Q185" s="58"/>
      <c r="R185" s="12"/>
      <c r="S185" s="12"/>
      <c r="T185" s="57"/>
    </row>
    <row r="186" spans="1:20" s="14" customFormat="1" ht="14.25">
      <c r="A186" s="25">
        <v>758</v>
      </c>
      <c r="B186" s="30"/>
      <c r="C186" s="9"/>
      <c r="D186" s="30" t="s">
        <v>105</v>
      </c>
      <c r="E186" s="12">
        <f>'[1]Arkusz1'!N192</f>
        <v>83655</v>
      </c>
      <c r="F186" s="13">
        <f>'[1]Arkusz1'!I192</f>
        <v>83655</v>
      </c>
      <c r="G186" s="12">
        <f>G190+G187</f>
        <v>0</v>
      </c>
      <c r="H186" s="12">
        <f>H190+H187</f>
        <v>0</v>
      </c>
      <c r="I186" s="13">
        <f t="shared" si="35"/>
        <v>83655</v>
      </c>
      <c r="J186" s="12">
        <f>J187</f>
        <v>202</v>
      </c>
      <c r="K186" s="57">
        <f t="shared" si="23"/>
        <v>0.2414679337756261</v>
      </c>
      <c r="L186" s="12">
        <f>'[1]Arkusz1'!M192</f>
        <v>0</v>
      </c>
      <c r="M186" s="12">
        <f>M190+M187</f>
        <v>0</v>
      </c>
      <c r="N186" s="12">
        <f>N190+N187</f>
        <v>0</v>
      </c>
      <c r="O186" s="12">
        <f t="shared" si="36"/>
        <v>0</v>
      </c>
      <c r="P186" s="12"/>
      <c r="Q186" s="57"/>
      <c r="R186" s="12">
        <f>I186+O186</f>
        <v>83655</v>
      </c>
      <c r="S186" s="12">
        <f t="shared" si="24"/>
        <v>202</v>
      </c>
      <c r="T186" s="57">
        <f t="shared" si="25"/>
        <v>0.2414679337756261</v>
      </c>
    </row>
    <row r="187" spans="1:20" s="14" customFormat="1" ht="14.25">
      <c r="A187" s="28"/>
      <c r="B187" s="16">
        <v>75814</v>
      </c>
      <c r="C187" s="15"/>
      <c r="D187" s="16" t="s">
        <v>106</v>
      </c>
      <c r="E187" s="12">
        <f>'[1]Arkusz1'!N193</f>
        <v>1500</v>
      </c>
      <c r="F187" s="13">
        <f>'[1]Arkusz1'!I193</f>
        <v>1500</v>
      </c>
      <c r="G187" s="17">
        <f>SUM(G188)</f>
        <v>0</v>
      </c>
      <c r="H187" s="17">
        <f>SUM(H188)</f>
        <v>0</v>
      </c>
      <c r="I187" s="13">
        <f>F187+G187-H187</f>
        <v>1500</v>
      </c>
      <c r="J187" s="18">
        <v>202</v>
      </c>
      <c r="K187" s="58">
        <f t="shared" si="23"/>
        <v>13.466666666666667</v>
      </c>
      <c r="L187" s="12">
        <f>'[1]Arkusz1'!M193</f>
        <v>0</v>
      </c>
      <c r="M187" s="18">
        <f>SUM(M188)</f>
        <v>0</v>
      </c>
      <c r="N187" s="18">
        <f>SUM(N188)</f>
        <v>0</v>
      </c>
      <c r="O187" s="12">
        <f>L187+M187-N187</f>
        <v>0</v>
      </c>
      <c r="P187" s="18"/>
      <c r="Q187" s="58"/>
      <c r="R187" s="12">
        <f>I187+O187</f>
        <v>1500</v>
      </c>
      <c r="S187" s="12">
        <f t="shared" si="24"/>
        <v>202</v>
      </c>
      <c r="T187" s="57">
        <f t="shared" si="25"/>
        <v>13.466666666666667</v>
      </c>
    </row>
    <row r="188" spans="1:20" ht="12.75" customHeight="1">
      <c r="A188" s="29"/>
      <c r="B188" s="20"/>
      <c r="C188" s="19">
        <v>4300</v>
      </c>
      <c r="D188" s="20" t="s">
        <v>91</v>
      </c>
      <c r="E188" s="12">
        <f>'[1]Arkusz1'!N194</f>
        <v>1500</v>
      </c>
      <c r="F188" s="13">
        <f>'[1]Arkusz1'!I194</f>
        <v>1500</v>
      </c>
      <c r="G188" s="21"/>
      <c r="H188" s="21"/>
      <c r="I188" s="13">
        <f>F188+G188-H188</f>
        <v>1500</v>
      </c>
      <c r="J188" s="22">
        <v>202</v>
      </c>
      <c r="K188" s="59">
        <f t="shared" si="23"/>
        <v>13.466666666666667</v>
      </c>
      <c r="L188" s="12">
        <f>'[1]Arkusz1'!M194</f>
        <v>0</v>
      </c>
      <c r="M188" s="22"/>
      <c r="N188" s="22"/>
      <c r="O188" s="12">
        <f>L188+M188-N188</f>
        <v>0</v>
      </c>
      <c r="P188" s="18"/>
      <c r="Q188" s="59"/>
      <c r="R188" s="12">
        <f>I188+O188</f>
        <v>1500</v>
      </c>
      <c r="S188" s="12">
        <f t="shared" si="24"/>
        <v>202</v>
      </c>
      <c r="T188" s="57">
        <f t="shared" si="25"/>
        <v>13.466666666666667</v>
      </c>
    </row>
    <row r="189" spans="1:20" s="14" customFormat="1" ht="14.25">
      <c r="A189" s="37"/>
      <c r="B189" s="38"/>
      <c r="C189" s="39"/>
      <c r="D189" s="38"/>
      <c r="E189" s="12"/>
      <c r="F189" s="13"/>
      <c r="G189" s="18"/>
      <c r="H189" s="18"/>
      <c r="I189" s="12"/>
      <c r="J189" s="18"/>
      <c r="K189" s="58"/>
      <c r="L189" s="12"/>
      <c r="M189" s="18"/>
      <c r="N189" s="18"/>
      <c r="O189" s="12"/>
      <c r="P189" s="18"/>
      <c r="Q189" s="58"/>
      <c r="R189" s="12"/>
      <c r="S189" s="12"/>
      <c r="T189" s="57"/>
    </row>
    <row r="190" spans="1:20" s="14" customFormat="1" ht="14.25">
      <c r="A190" s="28"/>
      <c r="B190" s="16">
        <v>75818</v>
      </c>
      <c r="C190" s="15"/>
      <c r="D190" s="16" t="s">
        <v>107</v>
      </c>
      <c r="E190" s="12">
        <f>'[1]Arkusz1'!N196</f>
        <v>82155</v>
      </c>
      <c r="F190" s="13">
        <f>'[1]Arkusz1'!I196</f>
        <v>82155</v>
      </c>
      <c r="G190" s="17">
        <f>SUM(G191)</f>
        <v>0</v>
      </c>
      <c r="H190" s="17">
        <f>SUM(H191)</f>
        <v>0</v>
      </c>
      <c r="I190" s="13">
        <f t="shared" si="35"/>
        <v>82155</v>
      </c>
      <c r="J190" s="18">
        <f>J191</f>
        <v>0</v>
      </c>
      <c r="K190" s="58">
        <f t="shared" si="23"/>
        <v>0</v>
      </c>
      <c r="L190" s="12">
        <f>'[1]Arkusz1'!M196</f>
        <v>0</v>
      </c>
      <c r="M190" s="18">
        <f>SUM(M191)</f>
        <v>0</v>
      </c>
      <c r="N190" s="18">
        <f>SUM(N191)</f>
        <v>0</v>
      </c>
      <c r="O190" s="12">
        <f t="shared" si="36"/>
        <v>0</v>
      </c>
      <c r="P190" s="18"/>
      <c r="Q190" s="58"/>
      <c r="R190" s="12">
        <f>I190+O190</f>
        <v>82155</v>
      </c>
      <c r="S190" s="12">
        <f t="shared" si="24"/>
        <v>0</v>
      </c>
      <c r="T190" s="57">
        <f t="shared" si="25"/>
        <v>0</v>
      </c>
    </row>
    <row r="191" spans="1:20" ht="12.75" customHeight="1">
      <c r="A191" s="29"/>
      <c r="B191" s="20"/>
      <c r="C191" s="19">
        <v>4810</v>
      </c>
      <c r="D191" s="20" t="s">
        <v>96</v>
      </c>
      <c r="E191" s="12">
        <f>'[1]Arkusz1'!N197</f>
        <v>82155</v>
      </c>
      <c r="F191" s="13">
        <f>'[1]Arkusz1'!I197</f>
        <v>82155</v>
      </c>
      <c r="G191" s="21"/>
      <c r="H191" s="21"/>
      <c r="I191" s="13">
        <f t="shared" si="35"/>
        <v>82155</v>
      </c>
      <c r="J191" s="22"/>
      <c r="K191" s="59">
        <f t="shared" si="23"/>
        <v>0</v>
      </c>
      <c r="L191" s="12">
        <f>'[1]Arkusz1'!M197</f>
        <v>0</v>
      </c>
      <c r="M191" s="22"/>
      <c r="N191" s="22"/>
      <c r="O191" s="12">
        <f t="shared" si="36"/>
        <v>0</v>
      </c>
      <c r="P191" s="18"/>
      <c r="Q191" s="59"/>
      <c r="R191" s="12">
        <f>I191+O191</f>
        <v>82155</v>
      </c>
      <c r="S191" s="12">
        <f t="shared" si="24"/>
        <v>0</v>
      </c>
      <c r="T191" s="57">
        <f t="shared" si="25"/>
        <v>0</v>
      </c>
    </row>
    <row r="192" spans="1:20" ht="12.75" customHeight="1">
      <c r="A192" s="29"/>
      <c r="B192" s="20"/>
      <c r="C192" s="19"/>
      <c r="D192" s="20"/>
      <c r="E192" s="12"/>
      <c r="F192" s="13"/>
      <c r="G192" s="21"/>
      <c r="H192" s="21"/>
      <c r="I192" s="13"/>
      <c r="J192" s="18"/>
      <c r="K192" s="58"/>
      <c r="L192" s="12"/>
      <c r="M192" s="22"/>
      <c r="N192" s="22"/>
      <c r="O192" s="12"/>
      <c r="P192" s="18"/>
      <c r="Q192" s="58"/>
      <c r="R192" s="12"/>
      <c r="S192" s="12"/>
      <c r="T192" s="57"/>
    </row>
    <row r="193" spans="1:20" s="14" customFormat="1" ht="15.75" customHeight="1">
      <c r="A193" s="25">
        <v>801</v>
      </c>
      <c r="B193" s="30"/>
      <c r="C193" s="9"/>
      <c r="D193" s="30" t="s">
        <v>108</v>
      </c>
      <c r="E193" s="12">
        <f>'[1]Arkusz1'!N199</f>
        <v>5970450</v>
      </c>
      <c r="F193" s="13">
        <f>'[1]Arkusz1'!I199</f>
        <v>5888450</v>
      </c>
      <c r="G193" s="12">
        <f>G194+G221+G240+G262+G286+G304+G325+G330+G347</f>
        <v>0</v>
      </c>
      <c r="H193" s="12">
        <f>H194+H221+H240+H262+H286+H304+H325+H330+H347</f>
        <v>0</v>
      </c>
      <c r="I193" s="13">
        <f t="shared" si="35"/>
        <v>5888450</v>
      </c>
      <c r="J193" s="12">
        <f>J194+J221+J240+J262+J286+J304+J325+J330+J347</f>
        <v>3050489.71</v>
      </c>
      <c r="K193" s="57">
        <f t="shared" si="23"/>
        <v>51.80462957144919</v>
      </c>
      <c r="L193" s="12">
        <f>'[1]Arkusz1'!M199</f>
        <v>82000</v>
      </c>
      <c r="M193" s="12">
        <f>M194+M221+M240+M262+M286+M304+M325+M347+M330</f>
        <v>0</v>
      </c>
      <c r="N193" s="12">
        <f>N194+N221+N240+N262+N286+N304+N325+N347+N330</f>
        <v>0</v>
      </c>
      <c r="O193" s="12">
        <f t="shared" si="36"/>
        <v>82000</v>
      </c>
      <c r="P193" s="12">
        <f>P194</f>
        <v>0</v>
      </c>
      <c r="Q193" s="57">
        <f>P193*100/O193</f>
        <v>0</v>
      </c>
      <c r="R193" s="12">
        <f>I193+O193</f>
        <v>5970450</v>
      </c>
      <c r="S193" s="12">
        <f t="shared" si="24"/>
        <v>3050489.71</v>
      </c>
      <c r="T193" s="57">
        <f t="shared" si="25"/>
        <v>51.093128826135384</v>
      </c>
    </row>
    <row r="194" spans="1:20" s="14" customFormat="1" ht="12.75" customHeight="1">
      <c r="A194" s="28"/>
      <c r="B194" s="16">
        <v>80101</v>
      </c>
      <c r="C194" s="15"/>
      <c r="D194" s="16" t="s">
        <v>109</v>
      </c>
      <c r="E194" s="12">
        <f>'[1]Arkusz1'!N200</f>
        <v>2842934</v>
      </c>
      <c r="F194" s="13">
        <f>'[1]Arkusz1'!I200</f>
        <v>2779934</v>
      </c>
      <c r="G194" s="17">
        <f>SUM(G195:G219)</f>
        <v>0</v>
      </c>
      <c r="H194" s="17">
        <f>SUM(H195:H219)</f>
        <v>0</v>
      </c>
      <c r="I194" s="13">
        <f t="shared" si="35"/>
        <v>2779934</v>
      </c>
      <c r="J194" s="18">
        <v>1476137.2</v>
      </c>
      <c r="K194" s="58">
        <f t="shared" si="23"/>
        <v>53.09972107251467</v>
      </c>
      <c r="L194" s="12">
        <f>'[1]Arkusz1'!M200</f>
        <v>63000</v>
      </c>
      <c r="M194" s="18">
        <f>SUM(M195:M219)</f>
        <v>0</v>
      </c>
      <c r="N194" s="18">
        <f>SUM(N195:N219)</f>
        <v>0</v>
      </c>
      <c r="O194" s="12">
        <f t="shared" si="36"/>
        <v>63000</v>
      </c>
      <c r="P194" s="18">
        <f>SUM(P195:P219)</f>
        <v>0</v>
      </c>
      <c r="Q194" s="58">
        <f>P194*100/O194</f>
        <v>0</v>
      </c>
      <c r="R194" s="12">
        <f>I194+O194</f>
        <v>2842934</v>
      </c>
      <c r="S194" s="12">
        <f t="shared" si="24"/>
        <v>1476137.2</v>
      </c>
      <c r="T194" s="57">
        <f t="shared" si="25"/>
        <v>51.92302037261505</v>
      </c>
    </row>
    <row r="195" spans="1:20" ht="12.75" customHeight="1">
      <c r="A195" s="29"/>
      <c r="B195" s="20"/>
      <c r="C195" s="19"/>
      <c r="D195" s="20" t="s">
        <v>110</v>
      </c>
      <c r="E195" s="12"/>
      <c r="F195" s="13"/>
      <c r="G195" s="21"/>
      <c r="H195" s="21"/>
      <c r="I195" s="13"/>
      <c r="J195" s="18"/>
      <c r="K195" s="58"/>
      <c r="L195" s="12"/>
      <c r="M195" s="22"/>
      <c r="N195" s="22"/>
      <c r="O195" s="12"/>
      <c r="P195" s="18"/>
      <c r="Q195" s="58"/>
      <c r="R195" s="12"/>
      <c r="S195" s="12"/>
      <c r="T195" s="57"/>
    </row>
    <row r="196" spans="1:20" ht="12.75" customHeight="1">
      <c r="A196" s="29"/>
      <c r="B196" s="20"/>
      <c r="C196" s="19"/>
      <c r="D196" s="20" t="s">
        <v>111</v>
      </c>
      <c r="E196" s="12"/>
      <c r="F196" s="13"/>
      <c r="G196" s="21"/>
      <c r="H196" s="21"/>
      <c r="I196" s="13"/>
      <c r="J196" s="22"/>
      <c r="K196" s="59"/>
      <c r="L196" s="12"/>
      <c r="M196" s="22"/>
      <c r="N196" s="22"/>
      <c r="O196" s="12"/>
      <c r="P196" s="18"/>
      <c r="Q196" s="59"/>
      <c r="R196" s="12"/>
      <c r="S196" s="12"/>
      <c r="T196" s="57"/>
    </row>
    <row r="197" spans="1:20" ht="12.75" customHeight="1">
      <c r="A197" s="29"/>
      <c r="B197" s="20"/>
      <c r="C197" s="19">
        <v>2590</v>
      </c>
      <c r="D197" s="20" t="s">
        <v>112</v>
      </c>
      <c r="E197" s="12">
        <f>'[1]Arkusz1'!N203</f>
        <v>337015</v>
      </c>
      <c r="F197" s="13">
        <f>'[1]Arkusz1'!I203</f>
        <v>337015</v>
      </c>
      <c r="G197" s="21"/>
      <c r="H197" s="21"/>
      <c r="I197" s="13">
        <f t="shared" si="35"/>
        <v>337015</v>
      </c>
      <c r="J197" s="22">
        <v>166710.6</v>
      </c>
      <c r="K197" s="59">
        <f aca="true" t="shared" si="38" ref="K197:K259">J197*100/I197</f>
        <v>49.4668189843182</v>
      </c>
      <c r="L197" s="12">
        <f>'[1]Arkusz1'!M203</f>
        <v>0</v>
      </c>
      <c r="M197" s="22"/>
      <c r="N197" s="22"/>
      <c r="O197" s="12">
        <f t="shared" si="36"/>
        <v>0</v>
      </c>
      <c r="P197" s="18"/>
      <c r="Q197" s="59"/>
      <c r="R197" s="12">
        <f aca="true" t="shared" si="39" ref="R197:R219">I197+O197</f>
        <v>337015</v>
      </c>
      <c r="S197" s="12">
        <f aca="true" t="shared" si="40" ref="S197:S259">J197+P197</f>
        <v>166710.6</v>
      </c>
      <c r="T197" s="57">
        <f aca="true" t="shared" si="41" ref="T197:T259">S197*100/R197</f>
        <v>49.4668189843182</v>
      </c>
    </row>
    <row r="198" spans="1:20" ht="12.75" customHeight="1">
      <c r="A198" s="29"/>
      <c r="B198" s="20"/>
      <c r="C198" s="19">
        <v>3020</v>
      </c>
      <c r="D198" s="20" t="s">
        <v>113</v>
      </c>
      <c r="E198" s="12">
        <f>'[1]Arkusz1'!N204</f>
        <v>145348</v>
      </c>
      <c r="F198" s="13">
        <f>'[1]Arkusz1'!I204</f>
        <v>145348</v>
      </c>
      <c r="G198" s="21"/>
      <c r="H198" s="21"/>
      <c r="I198" s="13">
        <f t="shared" si="35"/>
        <v>145348</v>
      </c>
      <c r="J198" s="22">
        <v>72742.94</v>
      </c>
      <c r="K198" s="59">
        <f t="shared" si="38"/>
        <v>50.04743099320252</v>
      </c>
      <c r="L198" s="12">
        <f>'[1]Arkusz1'!M204</f>
        <v>0</v>
      </c>
      <c r="M198" s="22"/>
      <c r="N198" s="22"/>
      <c r="O198" s="12">
        <f t="shared" si="36"/>
        <v>0</v>
      </c>
      <c r="P198" s="18"/>
      <c r="Q198" s="59"/>
      <c r="R198" s="12">
        <f t="shared" si="39"/>
        <v>145348</v>
      </c>
      <c r="S198" s="12">
        <f t="shared" si="40"/>
        <v>72742.94</v>
      </c>
      <c r="T198" s="57">
        <f t="shared" si="41"/>
        <v>50.04743099320252</v>
      </c>
    </row>
    <row r="199" spans="1:20" ht="12.75" customHeight="1">
      <c r="A199" s="29"/>
      <c r="B199" s="20"/>
      <c r="C199" s="19">
        <v>4010</v>
      </c>
      <c r="D199" s="20" t="s">
        <v>53</v>
      </c>
      <c r="E199" s="12">
        <f>'[1]Arkusz1'!N205</f>
        <v>1561843</v>
      </c>
      <c r="F199" s="13">
        <f>'[1]Arkusz1'!I205</f>
        <v>1561843</v>
      </c>
      <c r="G199" s="21"/>
      <c r="H199" s="21"/>
      <c r="I199" s="13">
        <f t="shared" si="35"/>
        <v>1561843</v>
      </c>
      <c r="J199" s="22">
        <v>761958.17</v>
      </c>
      <c r="K199" s="59">
        <f t="shared" si="38"/>
        <v>48.785836348467804</v>
      </c>
      <c r="L199" s="12">
        <f>'[1]Arkusz1'!M205</f>
        <v>0</v>
      </c>
      <c r="M199" s="22"/>
      <c r="N199" s="22"/>
      <c r="O199" s="12">
        <f t="shared" si="36"/>
        <v>0</v>
      </c>
      <c r="P199" s="18"/>
      <c r="Q199" s="59"/>
      <c r="R199" s="12">
        <f t="shared" si="39"/>
        <v>1561843</v>
      </c>
      <c r="S199" s="12">
        <f t="shared" si="40"/>
        <v>761958.17</v>
      </c>
      <c r="T199" s="57">
        <f t="shared" si="41"/>
        <v>48.785836348467804</v>
      </c>
    </row>
    <row r="200" spans="1:20" ht="12.75" customHeight="1">
      <c r="A200" s="29"/>
      <c r="B200" s="20"/>
      <c r="C200" s="19">
        <v>4040</v>
      </c>
      <c r="D200" s="20" t="s">
        <v>114</v>
      </c>
      <c r="E200" s="12">
        <f>'[1]Arkusz1'!N206</f>
        <v>121635</v>
      </c>
      <c r="F200" s="13">
        <f>'[1]Arkusz1'!I206</f>
        <v>121635</v>
      </c>
      <c r="G200" s="21"/>
      <c r="H200" s="21"/>
      <c r="I200" s="13">
        <f t="shared" si="35"/>
        <v>121635</v>
      </c>
      <c r="J200" s="22">
        <v>121634.11</v>
      </c>
      <c r="K200" s="59">
        <f t="shared" si="38"/>
        <v>99.99926830270893</v>
      </c>
      <c r="L200" s="12">
        <f>'[1]Arkusz1'!M206</f>
        <v>0</v>
      </c>
      <c r="M200" s="22"/>
      <c r="N200" s="22"/>
      <c r="O200" s="12">
        <f t="shared" si="36"/>
        <v>0</v>
      </c>
      <c r="P200" s="18"/>
      <c r="Q200" s="59"/>
      <c r="R200" s="12">
        <f t="shared" si="39"/>
        <v>121635</v>
      </c>
      <c r="S200" s="12">
        <f t="shared" si="40"/>
        <v>121634.11</v>
      </c>
      <c r="T200" s="57">
        <f t="shared" si="41"/>
        <v>99.99926830270893</v>
      </c>
    </row>
    <row r="201" spans="1:20" ht="12.75" customHeight="1">
      <c r="A201" s="29"/>
      <c r="B201" s="20"/>
      <c r="C201" s="19">
        <v>4110</v>
      </c>
      <c r="D201" s="20" t="s">
        <v>81</v>
      </c>
      <c r="E201" s="12">
        <f>'[1]Arkusz1'!N207</f>
        <v>273186</v>
      </c>
      <c r="F201" s="13">
        <f>'[1]Arkusz1'!I207</f>
        <v>273186</v>
      </c>
      <c r="G201" s="21"/>
      <c r="H201" s="21"/>
      <c r="I201" s="13">
        <f t="shared" si="35"/>
        <v>273186</v>
      </c>
      <c r="J201" s="22">
        <v>143311.54</v>
      </c>
      <c r="K201" s="59">
        <f t="shared" si="38"/>
        <v>52.459328076841416</v>
      </c>
      <c r="L201" s="12">
        <f>'[1]Arkusz1'!M207</f>
        <v>0</v>
      </c>
      <c r="M201" s="22"/>
      <c r="N201" s="22"/>
      <c r="O201" s="12">
        <f t="shared" si="36"/>
        <v>0</v>
      </c>
      <c r="P201" s="18"/>
      <c r="Q201" s="59"/>
      <c r="R201" s="12">
        <f t="shared" si="39"/>
        <v>273186</v>
      </c>
      <c r="S201" s="12">
        <f t="shared" si="40"/>
        <v>143311.54</v>
      </c>
      <c r="T201" s="57">
        <f t="shared" si="41"/>
        <v>52.459328076841416</v>
      </c>
    </row>
    <row r="202" spans="1:20" ht="12.75" customHeight="1">
      <c r="A202" s="29"/>
      <c r="B202" s="20"/>
      <c r="C202" s="19">
        <v>4120</v>
      </c>
      <c r="D202" s="20" t="s">
        <v>82</v>
      </c>
      <c r="E202" s="12">
        <f>'[1]Arkusz1'!N208</f>
        <v>43632</v>
      </c>
      <c r="F202" s="13">
        <f>'[1]Arkusz1'!I208</f>
        <v>43632</v>
      </c>
      <c r="G202" s="21"/>
      <c r="H202" s="21"/>
      <c r="I202" s="13">
        <f t="shared" si="35"/>
        <v>43632</v>
      </c>
      <c r="J202" s="22">
        <v>20168.77</v>
      </c>
      <c r="K202" s="59">
        <f t="shared" si="38"/>
        <v>46.224720388705535</v>
      </c>
      <c r="L202" s="12">
        <f>'[1]Arkusz1'!M208</f>
        <v>0</v>
      </c>
      <c r="M202" s="22"/>
      <c r="N202" s="22"/>
      <c r="O202" s="12">
        <f t="shared" si="36"/>
        <v>0</v>
      </c>
      <c r="P202" s="18"/>
      <c r="Q202" s="59"/>
      <c r="R202" s="12">
        <f t="shared" si="39"/>
        <v>43632</v>
      </c>
      <c r="S202" s="12">
        <f t="shared" si="40"/>
        <v>20168.77</v>
      </c>
      <c r="T202" s="57">
        <f t="shared" si="41"/>
        <v>46.224720388705535</v>
      </c>
    </row>
    <row r="203" spans="1:20" ht="12.75" customHeight="1">
      <c r="A203" s="29"/>
      <c r="B203" s="20"/>
      <c r="C203" s="19">
        <v>4170</v>
      </c>
      <c r="D203" s="20" t="s">
        <v>28</v>
      </c>
      <c r="E203" s="12">
        <f>'[1]Arkusz1'!N209</f>
        <v>3630</v>
      </c>
      <c r="F203" s="13">
        <f>'[1]Arkusz1'!I209</f>
        <v>3630</v>
      </c>
      <c r="G203" s="21"/>
      <c r="H203" s="21"/>
      <c r="I203" s="13">
        <f t="shared" si="35"/>
        <v>3630</v>
      </c>
      <c r="J203" s="22">
        <v>405.55</v>
      </c>
      <c r="K203" s="59">
        <f t="shared" si="38"/>
        <v>11.172176308539944</v>
      </c>
      <c r="L203" s="12">
        <f>'[1]Arkusz1'!M209</f>
        <v>0</v>
      </c>
      <c r="M203" s="22"/>
      <c r="N203" s="22"/>
      <c r="O203" s="12">
        <f t="shared" si="36"/>
        <v>0</v>
      </c>
      <c r="P203" s="18"/>
      <c r="Q203" s="59"/>
      <c r="R203" s="12">
        <f t="shared" si="39"/>
        <v>3630</v>
      </c>
      <c r="S203" s="12">
        <f t="shared" si="40"/>
        <v>405.55</v>
      </c>
      <c r="T203" s="57">
        <f t="shared" si="41"/>
        <v>11.172176308539944</v>
      </c>
    </row>
    <row r="204" spans="1:20" ht="12.75" customHeight="1">
      <c r="A204" s="29"/>
      <c r="B204" s="20"/>
      <c r="C204" s="19">
        <v>4210</v>
      </c>
      <c r="D204" s="20" t="s">
        <v>115</v>
      </c>
      <c r="E204" s="12">
        <f>'[1]Arkusz1'!N210</f>
        <v>40300</v>
      </c>
      <c r="F204" s="13">
        <f>'[1]Arkusz1'!I210</f>
        <v>40300</v>
      </c>
      <c r="G204" s="21"/>
      <c r="H204" s="21"/>
      <c r="I204" s="13">
        <f t="shared" si="35"/>
        <v>40300</v>
      </c>
      <c r="J204" s="22">
        <v>23270.18</v>
      </c>
      <c r="K204" s="59">
        <f t="shared" si="38"/>
        <v>57.74238213399504</v>
      </c>
      <c r="L204" s="12">
        <f>'[1]Arkusz1'!M210</f>
        <v>0</v>
      </c>
      <c r="M204" s="22"/>
      <c r="N204" s="22"/>
      <c r="O204" s="12">
        <f t="shared" si="36"/>
        <v>0</v>
      </c>
      <c r="P204" s="18"/>
      <c r="Q204" s="59"/>
      <c r="R204" s="12">
        <f t="shared" si="39"/>
        <v>40300</v>
      </c>
      <c r="S204" s="12">
        <f t="shared" si="40"/>
        <v>23270.18</v>
      </c>
      <c r="T204" s="57">
        <f t="shared" si="41"/>
        <v>57.74238213399504</v>
      </c>
    </row>
    <row r="205" spans="1:20" ht="12.75" customHeight="1">
      <c r="A205" s="29"/>
      <c r="B205" s="20"/>
      <c r="C205" s="19">
        <v>4240</v>
      </c>
      <c r="D205" s="20" t="s">
        <v>116</v>
      </c>
      <c r="E205" s="12">
        <f>'[1]Arkusz1'!N211</f>
        <v>29616</v>
      </c>
      <c r="F205" s="13">
        <f>'[1]Arkusz1'!I211</f>
        <v>29616</v>
      </c>
      <c r="G205" s="21"/>
      <c r="H205" s="21"/>
      <c r="I205" s="13">
        <f t="shared" si="35"/>
        <v>29616</v>
      </c>
      <c r="J205" s="22">
        <v>6591.31</v>
      </c>
      <c r="K205" s="59">
        <f t="shared" si="38"/>
        <v>22.255908968125336</v>
      </c>
      <c r="L205" s="12">
        <f>'[1]Arkusz1'!M211</f>
        <v>0</v>
      </c>
      <c r="M205" s="22"/>
      <c r="N205" s="22"/>
      <c r="O205" s="12">
        <f t="shared" si="36"/>
        <v>0</v>
      </c>
      <c r="P205" s="18"/>
      <c r="Q205" s="59"/>
      <c r="R205" s="12">
        <f t="shared" si="39"/>
        <v>29616</v>
      </c>
      <c r="S205" s="12">
        <f t="shared" si="40"/>
        <v>6591.31</v>
      </c>
      <c r="T205" s="57">
        <f t="shared" si="41"/>
        <v>22.255908968125336</v>
      </c>
    </row>
    <row r="206" spans="1:20" ht="12.75" customHeight="1">
      <c r="A206" s="29"/>
      <c r="B206" s="20"/>
      <c r="C206" s="19">
        <v>4260</v>
      </c>
      <c r="D206" s="20" t="s">
        <v>117</v>
      </c>
      <c r="E206" s="12">
        <f>'[1]Arkusz1'!N212</f>
        <v>68400</v>
      </c>
      <c r="F206" s="13">
        <f>'[1]Arkusz1'!I212</f>
        <v>68400</v>
      </c>
      <c r="G206" s="21"/>
      <c r="H206" s="21"/>
      <c r="I206" s="13">
        <f t="shared" si="35"/>
        <v>68400</v>
      </c>
      <c r="J206" s="22">
        <v>58696.55</v>
      </c>
      <c r="K206" s="59">
        <f t="shared" si="38"/>
        <v>85.81366959064327</v>
      </c>
      <c r="L206" s="12">
        <f>'[1]Arkusz1'!M212</f>
        <v>0</v>
      </c>
      <c r="M206" s="22"/>
      <c r="N206" s="22"/>
      <c r="O206" s="12">
        <f t="shared" si="36"/>
        <v>0</v>
      </c>
      <c r="P206" s="18"/>
      <c r="Q206" s="59"/>
      <c r="R206" s="12">
        <f t="shared" si="39"/>
        <v>68400</v>
      </c>
      <c r="S206" s="12">
        <f t="shared" si="40"/>
        <v>58696.55</v>
      </c>
      <c r="T206" s="57">
        <f t="shared" si="41"/>
        <v>85.81366959064327</v>
      </c>
    </row>
    <row r="207" spans="1:20" ht="12.75" customHeight="1">
      <c r="A207" s="29"/>
      <c r="B207" s="20"/>
      <c r="C207" s="19">
        <v>4270</v>
      </c>
      <c r="D207" s="20" t="s">
        <v>43</v>
      </c>
      <c r="E207" s="12">
        <f>'[1]Arkusz1'!N213</f>
        <v>10200</v>
      </c>
      <c r="F207" s="13">
        <f>'[1]Arkusz1'!I213</f>
        <v>10200</v>
      </c>
      <c r="G207" s="21"/>
      <c r="H207" s="21"/>
      <c r="I207" s="13">
        <f t="shared" si="35"/>
        <v>10200</v>
      </c>
      <c r="J207" s="22">
        <v>5376.08</v>
      </c>
      <c r="K207" s="59">
        <f t="shared" si="38"/>
        <v>52.70666666666666</v>
      </c>
      <c r="L207" s="12">
        <f>'[1]Arkusz1'!M213</f>
        <v>0</v>
      </c>
      <c r="M207" s="22"/>
      <c r="N207" s="22"/>
      <c r="O207" s="12">
        <f t="shared" si="36"/>
        <v>0</v>
      </c>
      <c r="P207" s="18"/>
      <c r="Q207" s="59"/>
      <c r="R207" s="12">
        <f t="shared" si="39"/>
        <v>10200</v>
      </c>
      <c r="S207" s="12">
        <f t="shared" si="40"/>
        <v>5376.08</v>
      </c>
      <c r="T207" s="57">
        <f t="shared" si="41"/>
        <v>52.70666666666666</v>
      </c>
    </row>
    <row r="208" spans="1:20" ht="12.75" customHeight="1">
      <c r="A208" s="29"/>
      <c r="B208" s="20"/>
      <c r="C208" s="19">
        <v>4280</v>
      </c>
      <c r="D208" s="20" t="s">
        <v>63</v>
      </c>
      <c r="E208" s="12">
        <f>'[1]Arkusz1'!N214</f>
        <v>2770</v>
      </c>
      <c r="F208" s="13">
        <f>'[1]Arkusz1'!I214</f>
        <v>2770</v>
      </c>
      <c r="G208" s="21"/>
      <c r="H208" s="21"/>
      <c r="I208" s="13">
        <f t="shared" si="35"/>
        <v>2770</v>
      </c>
      <c r="J208" s="22">
        <v>310</v>
      </c>
      <c r="K208" s="59">
        <f t="shared" si="38"/>
        <v>11.191335740072201</v>
      </c>
      <c r="L208" s="12">
        <f>'[1]Arkusz1'!M214</f>
        <v>0</v>
      </c>
      <c r="M208" s="22"/>
      <c r="N208" s="22"/>
      <c r="O208" s="12">
        <f t="shared" si="36"/>
        <v>0</v>
      </c>
      <c r="P208" s="18"/>
      <c r="Q208" s="59"/>
      <c r="R208" s="12">
        <f t="shared" si="39"/>
        <v>2770</v>
      </c>
      <c r="S208" s="12">
        <f t="shared" si="40"/>
        <v>310</v>
      </c>
      <c r="T208" s="57">
        <f t="shared" si="41"/>
        <v>11.191335740072201</v>
      </c>
    </row>
    <row r="209" spans="1:20" ht="12.75" customHeight="1">
      <c r="A209" s="29"/>
      <c r="B209" s="20"/>
      <c r="C209" s="19">
        <v>4300</v>
      </c>
      <c r="D209" s="20" t="s">
        <v>56</v>
      </c>
      <c r="E209" s="12">
        <f>'[1]Arkusz1'!N215</f>
        <v>29484</v>
      </c>
      <c r="F209" s="13">
        <f>'[1]Arkusz1'!I215</f>
        <v>29484</v>
      </c>
      <c r="G209" s="21"/>
      <c r="H209" s="21"/>
      <c r="I209" s="13">
        <f t="shared" si="35"/>
        <v>29484</v>
      </c>
      <c r="J209" s="22">
        <v>12768.25</v>
      </c>
      <c r="K209" s="59">
        <f t="shared" si="38"/>
        <v>43.305691222357886</v>
      </c>
      <c r="L209" s="12">
        <f>'[1]Arkusz1'!M215</f>
        <v>0</v>
      </c>
      <c r="M209" s="22"/>
      <c r="N209" s="22"/>
      <c r="O209" s="12">
        <f t="shared" si="36"/>
        <v>0</v>
      </c>
      <c r="P209" s="18"/>
      <c r="Q209" s="59"/>
      <c r="R209" s="12">
        <f t="shared" si="39"/>
        <v>29484</v>
      </c>
      <c r="S209" s="12">
        <f t="shared" si="40"/>
        <v>12768.25</v>
      </c>
      <c r="T209" s="57">
        <f t="shared" si="41"/>
        <v>43.305691222357886</v>
      </c>
    </row>
    <row r="210" spans="1:20" ht="12.75" customHeight="1">
      <c r="A210" s="29"/>
      <c r="B210" s="20"/>
      <c r="C210" s="19">
        <v>4350</v>
      </c>
      <c r="D210" s="20" t="s">
        <v>64</v>
      </c>
      <c r="E210" s="12">
        <f>'[1]Arkusz1'!N216</f>
        <v>700</v>
      </c>
      <c r="F210" s="13">
        <f>'[1]Arkusz1'!I216</f>
        <v>700</v>
      </c>
      <c r="G210" s="21"/>
      <c r="H210" s="21"/>
      <c r="I210" s="13">
        <f t="shared" si="35"/>
        <v>700</v>
      </c>
      <c r="J210" s="22">
        <v>396.8</v>
      </c>
      <c r="K210" s="59">
        <f t="shared" si="38"/>
        <v>56.68571428571428</v>
      </c>
      <c r="L210" s="12">
        <f>'[1]Arkusz1'!M216</f>
        <v>0</v>
      </c>
      <c r="M210" s="22"/>
      <c r="N210" s="22"/>
      <c r="O210" s="12">
        <f t="shared" si="36"/>
        <v>0</v>
      </c>
      <c r="P210" s="18"/>
      <c r="Q210" s="59"/>
      <c r="R210" s="12">
        <f t="shared" si="39"/>
        <v>700</v>
      </c>
      <c r="S210" s="12">
        <f t="shared" si="40"/>
        <v>396.8</v>
      </c>
      <c r="T210" s="57">
        <f t="shared" si="41"/>
        <v>56.68571428571428</v>
      </c>
    </row>
    <row r="211" spans="1:20" ht="27.75" customHeight="1">
      <c r="A211" s="29"/>
      <c r="B211" s="20"/>
      <c r="C211" s="19">
        <v>4370</v>
      </c>
      <c r="D211" s="27" t="s">
        <v>66</v>
      </c>
      <c r="E211" s="12">
        <f>'[1]Arkusz1'!N217</f>
        <v>3250</v>
      </c>
      <c r="F211" s="13">
        <f>'[1]Arkusz1'!I217</f>
        <v>3250</v>
      </c>
      <c r="G211" s="21"/>
      <c r="H211" s="21"/>
      <c r="I211" s="13">
        <f t="shared" si="35"/>
        <v>3250</v>
      </c>
      <c r="J211" s="22">
        <v>1681.02</v>
      </c>
      <c r="K211" s="59">
        <f t="shared" si="38"/>
        <v>51.72369230769231</v>
      </c>
      <c r="L211" s="12">
        <f>'[1]Arkusz1'!M217</f>
        <v>0</v>
      </c>
      <c r="M211" s="22"/>
      <c r="N211" s="22"/>
      <c r="O211" s="12">
        <f t="shared" si="36"/>
        <v>0</v>
      </c>
      <c r="P211" s="18"/>
      <c r="Q211" s="59"/>
      <c r="R211" s="12">
        <f t="shared" si="39"/>
        <v>3250</v>
      </c>
      <c r="S211" s="12">
        <f t="shared" si="40"/>
        <v>1681.02</v>
      </c>
      <c r="T211" s="57">
        <f t="shared" si="41"/>
        <v>51.72369230769231</v>
      </c>
    </row>
    <row r="212" spans="1:20" ht="12.75" customHeight="1">
      <c r="A212" s="29"/>
      <c r="B212" s="20"/>
      <c r="C212" s="19">
        <v>4410</v>
      </c>
      <c r="D212" s="20" t="s">
        <v>67</v>
      </c>
      <c r="E212" s="12">
        <f>'[1]Arkusz1'!N218</f>
        <v>5850</v>
      </c>
      <c r="F212" s="13">
        <f>'[1]Arkusz1'!I218</f>
        <v>5850</v>
      </c>
      <c r="G212" s="21"/>
      <c r="H212" s="21"/>
      <c r="I212" s="13">
        <f t="shared" si="35"/>
        <v>5850</v>
      </c>
      <c r="J212" s="22">
        <v>4039.68</v>
      </c>
      <c r="K212" s="59">
        <f t="shared" si="38"/>
        <v>69.05435897435898</v>
      </c>
      <c r="L212" s="12">
        <f>'[1]Arkusz1'!M218</f>
        <v>0</v>
      </c>
      <c r="M212" s="22"/>
      <c r="N212" s="22"/>
      <c r="O212" s="12">
        <f t="shared" si="36"/>
        <v>0</v>
      </c>
      <c r="P212" s="18"/>
      <c r="Q212" s="59"/>
      <c r="R212" s="12">
        <f t="shared" si="39"/>
        <v>5850</v>
      </c>
      <c r="S212" s="12">
        <f t="shared" si="40"/>
        <v>4039.68</v>
      </c>
      <c r="T212" s="57">
        <f t="shared" si="41"/>
        <v>69.05435897435898</v>
      </c>
    </row>
    <row r="213" spans="1:20" ht="12.75" customHeight="1">
      <c r="A213" s="29"/>
      <c r="B213" s="20"/>
      <c r="C213" s="19">
        <v>4430</v>
      </c>
      <c r="D213" s="20" t="s">
        <v>76</v>
      </c>
      <c r="E213" s="12">
        <f>'[1]Arkusz1'!N219</f>
        <v>2400</v>
      </c>
      <c r="F213" s="13">
        <f>'[1]Arkusz1'!I219</f>
        <v>2400</v>
      </c>
      <c r="G213" s="21"/>
      <c r="H213" s="21"/>
      <c r="I213" s="13">
        <f t="shared" si="35"/>
        <v>2400</v>
      </c>
      <c r="J213" s="22">
        <v>1881.75</v>
      </c>
      <c r="K213" s="59">
        <f t="shared" si="38"/>
        <v>78.40625</v>
      </c>
      <c r="L213" s="12">
        <f>'[1]Arkusz1'!M219</f>
        <v>0</v>
      </c>
      <c r="M213" s="22"/>
      <c r="N213" s="22"/>
      <c r="O213" s="12">
        <f t="shared" si="36"/>
        <v>0</v>
      </c>
      <c r="P213" s="18"/>
      <c r="Q213" s="59"/>
      <c r="R213" s="12">
        <f t="shared" si="39"/>
        <v>2400</v>
      </c>
      <c r="S213" s="12">
        <f t="shared" si="40"/>
        <v>1881.75</v>
      </c>
      <c r="T213" s="57">
        <f t="shared" si="41"/>
        <v>78.40625</v>
      </c>
    </row>
    <row r="214" spans="1:20" ht="14.25" customHeight="1">
      <c r="A214" s="29"/>
      <c r="B214" s="20"/>
      <c r="C214" s="19">
        <v>4440</v>
      </c>
      <c r="D214" s="20" t="s">
        <v>118</v>
      </c>
      <c r="E214" s="12">
        <f>'[1]Arkusz1'!N220</f>
        <v>95437</v>
      </c>
      <c r="F214" s="13">
        <f>'[1]Arkusz1'!I220</f>
        <v>95437</v>
      </c>
      <c r="G214" s="21"/>
      <c r="H214" s="21"/>
      <c r="I214" s="13">
        <f t="shared" si="35"/>
        <v>95437</v>
      </c>
      <c r="J214" s="22">
        <v>71577.75</v>
      </c>
      <c r="K214" s="59">
        <f t="shared" si="38"/>
        <v>75</v>
      </c>
      <c r="L214" s="12">
        <f>'[1]Arkusz1'!M220</f>
        <v>0</v>
      </c>
      <c r="M214" s="22"/>
      <c r="N214" s="22"/>
      <c r="O214" s="12">
        <f t="shared" si="36"/>
        <v>0</v>
      </c>
      <c r="P214" s="18"/>
      <c r="Q214" s="59"/>
      <c r="R214" s="12">
        <f t="shared" si="39"/>
        <v>95437</v>
      </c>
      <c r="S214" s="12">
        <f t="shared" si="40"/>
        <v>71577.75</v>
      </c>
      <c r="T214" s="57">
        <f t="shared" si="41"/>
        <v>75</v>
      </c>
    </row>
    <row r="215" spans="1:20" ht="14.25" customHeight="1">
      <c r="A215" s="29"/>
      <c r="B215" s="20"/>
      <c r="C215" s="19">
        <v>4480</v>
      </c>
      <c r="D215" s="20" t="s">
        <v>119</v>
      </c>
      <c r="E215" s="12">
        <f>'[1]Arkusz1'!N221</f>
        <v>208</v>
      </c>
      <c r="F215" s="13">
        <f>'[1]Arkusz1'!I221</f>
        <v>208</v>
      </c>
      <c r="G215" s="21"/>
      <c r="H215" s="21"/>
      <c r="I215" s="13">
        <f t="shared" si="35"/>
        <v>208</v>
      </c>
      <c r="J215" s="22">
        <v>79</v>
      </c>
      <c r="K215" s="59">
        <f t="shared" si="38"/>
        <v>37.98076923076923</v>
      </c>
      <c r="L215" s="12">
        <f>'[1]Arkusz1'!M221</f>
        <v>0</v>
      </c>
      <c r="M215" s="22"/>
      <c r="N215" s="22"/>
      <c r="O215" s="12">
        <f t="shared" si="36"/>
        <v>0</v>
      </c>
      <c r="P215" s="18"/>
      <c r="Q215" s="59"/>
      <c r="R215" s="12">
        <f t="shared" si="39"/>
        <v>208</v>
      </c>
      <c r="S215" s="12">
        <f t="shared" si="40"/>
        <v>79</v>
      </c>
      <c r="T215" s="57">
        <f t="shared" si="41"/>
        <v>37.98076923076923</v>
      </c>
    </row>
    <row r="216" spans="1:20" ht="12.75" customHeight="1">
      <c r="A216" s="29"/>
      <c r="B216" s="20"/>
      <c r="C216" s="19">
        <v>4700</v>
      </c>
      <c r="D216" s="20" t="s">
        <v>72</v>
      </c>
      <c r="E216" s="12">
        <f>'[1]Arkusz1'!N222</f>
        <v>400</v>
      </c>
      <c r="F216" s="13">
        <f>'[1]Arkusz1'!I222</f>
        <v>400</v>
      </c>
      <c r="G216" s="21"/>
      <c r="H216" s="21"/>
      <c r="I216" s="13">
        <f t="shared" si="35"/>
        <v>400</v>
      </c>
      <c r="J216" s="22">
        <v>213.5</v>
      </c>
      <c r="K216" s="59">
        <f t="shared" si="38"/>
        <v>53.375</v>
      </c>
      <c r="L216" s="12">
        <f>'[1]Arkusz1'!M222</f>
        <v>0</v>
      </c>
      <c r="M216" s="22"/>
      <c r="N216" s="22"/>
      <c r="O216" s="12">
        <f t="shared" si="36"/>
        <v>0</v>
      </c>
      <c r="P216" s="18"/>
      <c r="Q216" s="59"/>
      <c r="R216" s="12">
        <f t="shared" si="39"/>
        <v>400</v>
      </c>
      <c r="S216" s="12">
        <f t="shared" si="40"/>
        <v>213.5</v>
      </c>
      <c r="T216" s="57">
        <f t="shared" si="41"/>
        <v>53.375</v>
      </c>
    </row>
    <row r="217" spans="1:20" ht="12.75" customHeight="1">
      <c r="A217" s="29"/>
      <c r="B217" s="20"/>
      <c r="C217" s="19">
        <v>4740</v>
      </c>
      <c r="D217" s="20" t="s">
        <v>32</v>
      </c>
      <c r="E217" s="12">
        <f>'[1]Arkusz1'!N223</f>
        <v>1850</v>
      </c>
      <c r="F217" s="13">
        <f>'[1]Arkusz1'!I223</f>
        <v>1850</v>
      </c>
      <c r="G217" s="21"/>
      <c r="H217" s="21"/>
      <c r="I217" s="13">
        <f t="shared" si="35"/>
        <v>1850</v>
      </c>
      <c r="J217" s="22">
        <v>884.23</v>
      </c>
      <c r="K217" s="59">
        <f t="shared" si="38"/>
        <v>47.796216216216216</v>
      </c>
      <c r="L217" s="12">
        <f>'[1]Arkusz1'!M223</f>
        <v>0</v>
      </c>
      <c r="M217" s="22"/>
      <c r="N217" s="22"/>
      <c r="O217" s="12">
        <f t="shared" si="36"/>
        <v>0</v>
      </c>
      <c r="P217" s="18"/>
      <c r="Q217" s="59"/>
      <c r="R217" s="12">
        <f t="shared" si="39"/>
        <v>1850</v>
      </c>
      <c r="S217" s="12">
        <f t="shared" si="40"/>
        <v>884.23</v>
      </c>
      <c r="T217" s="57">
        <f t="shared" si="41"/>
        <v>47.796216216216216</v>
      </c>
    </row>
    <row r="218" spans="1:20" ht="12.75" customHeight="1">
      <c r="A218" s="29"/>
      <c r="B218" s="20"/>
      <c r="C218" s="19">
        <v>4750</v>
      </c>
      <c r="D218" s="20" t="s">
        <v>33</v>
      </c>
      <c r="E218" s="12">
        <f>'[1]Arkusz1'!N224</f>
        <v>2780</v>
      </c>
      <c r="F218" s="13">
        <f>'[1]Arkusz1'!I224</f>
        <v>2780</v>
      </c>
      <c r="G218" s="21"/>
      <c r="H218" s="21"/>
      <c r="I218" s="13">
        <f t="shared" si="35"/>
        <v>2780</v>
      </c>
      <c r="J218" s="22">
        <v>1439.42</v>
      </c>
      <c r="K218" s="59">
        <f t="shared" si="38"/>
        <v>51.77769784172662</v>
      </c>
      <c r="L218" s="12">
        <f>'[1]Arkusz1'!M224</f>
        <v>0</v>
      </c>
      <c r="M218" s="22"/>
      <c r="N218" s="22"/>
      <c r="O218" s="12">
        <f t="shared" si="36"/>
        <v>0</v>
      </c>
      <c r="P218" s="18"/>
      <c r="Q218" s="59"/>
      <c r="R218" s="12">
        <f t="shared" si="39"/>
        <v>2780</v>
      </c>
      <c r="S218" s="12">
        <f t="shared" si="40"/>
        <v>1439.42</v>
      </c>
      <c r="T218" s="57">
        <f t="shared" si="41"/>
        <v>51.77769784172662</v>
      </c>
    </row>
    <row r="219" spans="1:20" ht="12.75" customHeight="1">
      <c r="A219" s="29"/>
      <c r="B219" s="20"/>
      <c r="C219" s="19">
        <v>6050</v>
      </c>
      <c r="D219" s="20" t="s">
        <v>20</v>
      </c>
      <c r="E219" s="12">
        <f>'[1]Arkusz1'!N225</f>
        <v>63000</v>
      </c>
      <c r="F219" s="13">
        <f>'[1]Arkusz1'!I225</f>
        <v>0</v>
      </c>
      <c r="G219" s="21"/>
      <c r="H219" s="21"/>
      <c r="I219" s="13">
        <f t="shared" si="35"/>
        <v>0</v>
      </c>
      <c r="J219" s="22"/>
      <c r="K219" s="59"/>
      <c r="L219" s="12">
        <f>'[1]Arkusz1'!M225</f>
        <v>63000</v>
      </c>
      <c r="M219" s="22"/>
      <c r="N219" s="22"/>
      <c r="O219" s="12">
        <f t="shared" si="36"/>
        <v>63000</v>
      </c>
      <c r="P219" s="22">
        <v>0</v>
      </c>
      <c r="Q219" s="59">
        <f>P219*100/O219</f>
        <v>0</v>
      </c>
      <c r="R219" s="12">
        <f t="shared" si="39"/>
        <v>63000</v>
      </c>
      <c r="S219" s="12">
        <f t="shared" si="40"/>
        <v>0</v>
      </c>
      <c r="T219" s="57">
        <f t="shared" si="41"/>
        <v>0</v>
      </c>
    </row>
    <row r="220" spans="1:20" ht="12.75" customHeight="1">
      <c r="A220" s="29"/>
      <c r="B220" s="20"/>
      <c r="C220" s="19"/>
      <c r="D220" s="20"/>
      <c r="E220" s="12"/>
      <c r="F220" s="13"/>
      <c r="G220" s="21"/>
      <c r="H220" s="21"/>
      <c r="I220" s="13"/>
      <c r="J220" s="18"/>
      <c r="K220" s="58"/>
      <c r="L220" s="12"/>
      <c r="M220" s="22"/>
      <c r="N220" s="22"/>
      <c r="O220" s="12"/>
      <c r="P220" s="18"/>
      <c r="Q220" s="58"/>
      <c r="R220" s="12"/>
      <c r="S220" s="12"/>
      <c r="T220" s="57"/>
    </row>
    <row r="221" spans="1:20" s="14" customFormat="1" ht="12.75" customHeight="1">
      <c r="A221" s="28"/>
      <c r="B221" s="16">
        <v>80103</v>
      </c>
      <c r="C221" s="15"/>
      <c r="D221" s="16" t="s">
        <v>120</v>
      </c>
      <c r="E221" s="12">
        <f>'[1]Arkusz1'!N227</f>
        <v>200331</v>
      </c>
      <c r="F221" s="13">
        <f>'[1]Arkusz1'!I227</f>
        <v>200331</v>
      </c>
      <c r="G221" s="17">
        <f>SUM(G222:G238)</f>
        <v>0</v>
      </c>
      <c r="H221" s="17">
        <f>SUM(H222:H238)</f>
        <v>0</v>
      </c>
      <c r="I221" s="13">
        <f t="shared" si="35"/>
        <v>200331</v>
      </c>
      <c r="J221" s="18">
        <v>110156.02</v>
      </c>
      <c r="K221" s="58">
        <f t="shared" si="38"/>
        <v>54.98700650423549</v>
      </c>
      <c r="L221" s="12">
        <f>'[1]Arkusz1'!M227</f>
        <v>0</v>
      </c>
      <c r="M221" s="18">
        <f>SUM(M222:M238)</f>
        <v>0</v>
      </c>
      <c r="N221" s="18">
        <f>SUM(N222:N238)</f>
        <v>0</v>
      </c>
      <c r="O221" s="12">
        <f t="shared" si="36"/>
        <v>0</v>
      </c>
      <c r="P221" s="18"/>
      <c r="Q221" s="58"/>
      <c r="R221" s="12">
        <f>I221+O221</f>
        <v>200331</v>
      </c>
      <c r="S221" s="12">
        <f t="shared" si="40"/>
        <v>110156.02</v>
      </c>
      <c r="T221" s="57">
        <f t="shared" si="41"/>
        <v>54.98700650423549</v>
      </c>
    </row>
    <row r="222" spans="1:20" ht="12.75" customHeight="1">
      <c r="A222" s="29"/>
      <c r="B222" s="20"/>
      <c r="C222" s="19"/>
      <c r="D222" s="20" t="s">
        <v>110</v>
      </c>
      <c r="E222" s="12"/>
      <c r="F222" s="13"/>
      <c r="G222" s="21"/>
      <c r="H222" s="21"/>
      <c r="I222" s="13"/>
      <c r="J222" s="18"/>
      <c r="K222" s="58"/>
      <c r="L222" s="12"/>
      <c r="M222" s="22"/>
      <c r="N222" s="22"/>
      <c r="O222" s="12"/>
      <c r="P222" s="18"/>
      <c r="Q222" s="58"/>
      <c r="R222" s="12"/>
      <c r="S222" s="12"/>
      <c r="T222" s="57"/>
    </row>
    <row r="223" spans="1:20" ht="12.75" customHeight="1">
      <c r="A223" s="29"/>
      <c r="B223" s="20"/>
      <c r="C223" s="19"/>
      <c r="D223" s="20" t="s">
        <v>111</v>
      </c>
      <c r="E223" s="12"/>
      <c r="F223" s="13"/>
      <c r="G223" s="21"/>
      <c r="H223" s="21"/>
      <c r="I223" s="13"/>
      <c r="J223" s="18"/>
      <c r="K223" s="58"/>
      <c r="L223" s="12"/>
      <c r="M223" s="22"/>
      <c r="N223" s="22"/>
      <c r="O223" s="12"/>
      <c r="P223" s="18"/>
      <c r="Q223" s="58"/>
      <c r="R223" s="12"/>
      <c r="S223" s="12"/>
      <c r="T223" s="57"/>
    </row>
    <row r="224" spans="1:20" ht="12.75" customHeight="1">
      <c r="A224" s="29"/>
      <c r="B224" s="20"/>
      <c r="C224" s="19">
        <v>2590</v>
      </c>
      <c r="D224" s="20" t="s">
        <v>112</v>
      </c>
      <c r="E224" s="12">
        <f>'[1]Arkusz1'!N230</f>
        <v>26700</v>
      </c>
      <c r="F224" s="13">
        <f>'[1]Arkusz1'!I230</f>
        <v>26700</v>
      </c>
      <c r="G224" s="21"/>
      <c r="H224" s="21"/>
      <c r="I224" s="13">
        <f t="shared" si="35"/>
        <v>26700</v>
      </c>
      <c r="J224" s="22">
        <v>12758.64</v>
      </c>
      <c r="K224" s="59">
        <f t="shared" si="38"/>
        <v>47.785168539325845</v>
      </c>
      <c r="L224" s="12">
        <f>'[1]Arkusz1'!M230</f>
        <v>0</v>
      </c>
      <c r="M224" s="22"/>
      <c r="N224" s="22"/>
      <c r="O224" s="12">
        <f t="shared" si="36"/>
        <v>0</v>
      </c>
      <c r="P224" s="18"/>
      <c r="Q224" s="59"/>
      <c r="R224" s="12">
        <f aca="true" t="shared" si="42" ref="R224:R238">I224+O224</f>
        <v>26700</v>
      </c>
      <c r="S224" s="12">
        <f t="shared" si="40"/>
        <v>12758.64</v>
      </c>
      <c r="T224" s="57">
        <f t="shared" si="41"/>
        <v>47.785168539325845</v>
      </c>
    </row>
    <row r="225" spans="1:20" ht="12.75" customHeight="1">
      <c r="A225" s="29"/>
      <c r="B225" s="20"/>
      <c r="C225" s="19">
        <v>3020</v>
      </c>
      <c r="D225" s="20" t="s">
        <v>113</v>
      </c>
      <c r="E225" s="12">
        <f>'[1]Arkusz1'!N231</f>
        <v>11801</v>
      </c>
      <c r="F225" s="13">
        <f>'[1]Arkusz1'!I231</f>
        <v>11801</v>
      </c>
      <c r="G225" s="21"/>
      <c r="H225" s="21"/>
      <c r="I225" s="13">
        <f t="shared" si="35"/>
        <v>11801</v>
      </c>
      <c r="J225" s="22">
        <v>5731.41</v>
      </c>
      <c r="K225" s="59">
        <f t="shared" si="38"/>
        <v>48.56715532581985</v>
      </c>
      <c r="L225" s="12">
        <f>'[1]Arkusz1'!M231</f>
        <v>0</v>
      </c>
      <c r="M225" s="22"/>
      <c r="N225" s="22"/>
      <c r="O225" s="12">
        <f t="shared" si="36"/>
        <v>0</v>
      </c>
      <c r="P225" s="18"/>
      <c r="Q225" s="59"/>
      <c r="R225" s="12">
        <f t="shared" si="42"/>
        <v>11801</v>
      </c>
      <c r="S225" s="12">
        <f t="shared" si="40"/>
        <v>5731.41</v>
      </c>
      <c r="T225" s="57">
        <f t="shared" si="41"/>
        <v>48.56715532581985</v>
      </c>
    </row>
    <row r="226" spans="1:20" ht="12.75" customHeight="1">
      <c r="A226" s="29"/>
      <c r="B226" s="20"/>
      <c r="C226" s="19">
        <v>4010</v>
      </c>
      <c r="D226" s="20" t="s">
        <v>53</v>
      </c>
      <c r="E226" s="12">
        <f>'[1]Arkusz1'!N232</f>
        <v>108437</v>
      </c>
      <c r="F226" s="13">
        <f>'[1]Arkusz1'!I232</f>
        <v>108437</v>
      </c>
      <c r="G226" s="21"/>
      <c r="H226" s="21"/>
      <c r="I226" s="13">
        <f t="shared" si="35"/>
        <v>108437</v>
      </c>
      <c r="J226" s="22">
        <v>57190.95</v>
      </c>
      <c r="K226" s="59">
        <f t="shared" si="38"/>
        <v>52.741176904562096</v>
      </c>
      <c r="L226" s="12">
        <f>'[1]Arkusz1'!M232</f>
        <v>0</v>
      </c>
      <c r="M226" s="22"/>
      <c r="N226" s="22"/>
      <c r="O226" s="12">
        <f t="shared" si="36"/>
        <v>0</v>
      </c>
      <c r="P226" s="18"/>
      <c r="Q226" s="59"/>
      <c r="R226" s="12">
        <f t="shared" si="42"/>
        <v>108437</v>
      </c>
      <c r="S226" s="12">
        <f t="shared" si="40"/>
        <v>57190.95</v>
      </c>
      <c r="T226" s="57">
        <f t="shared" si="41"/>
        <v>52.741176904562096</v>
      </c>
    </row>
    <row r="227" spans="1:20" ht="12.75" customHeight="1">
      <c r="A227" s="29"/>
      <c r="B227" s="20"/>
      <c r="C227" s="19">
        <v>4040</v>
      </c>
      <c r="D227" s="20" t="s">
        <v>114</v>
      </c>
      <c r="E227" s="12">
        <f>'[1]Arkusz1'!N233</f>
        <v>8782</v>
      </c>
      <c r="F227" s="13">
        <f>'[1]Arkusz1'!I233</f>
        <v>8782</v>
      </c>
      <c r="G227" s="21"/>
      <c r="H227" s="21"/>
      <c r="I227" s="13">
        <f t="shared" si="35"/>
        <v>8782</v>
      </c>
      <c r="J227" s="22">
        <v>8781.31</v>
      </c>
      <c r="K227" s="59">
        <f t="shared" si="38"/>
        <v>99.99214301981326</v>
      </c>
      <c r="L227" s="12">
        <f>'[1]Arkusz1'!M233</f>
        <v>0</v>
      </c>
      <c r="M227" s="22"/>
      <c r="N227" s="22"/>
      <c r="O227" s="12">
        <f t="shared" si="36"/>
        <v>0</v>
      </c>
      <c r="P227" s="18"/>
      <c r="Q227" s="59"/>
      <c r="R227" s="12">
        <f t="shared" si="42"/>
        <v>8782</v>
      </c>
      <c r="S227" s="12">
        <f t="shared" si="40"/>
        <v>8781.31</v>
      </c>
      <c r="T227" s="57">
        <f t="shared" si="41"/>
        <v>99.99214301981326</v>
      </c>
    </row>
    <row r="228" spans="1:20" ht="12.75" customHeight="1">
      <c r="A228" s="29"/>
      <c r="B228" s="20"/>
      <c r="C228" s="19">
        <v>4110</v>
      </c>
      <c r="D228" s="20" t="s">
        <v>81</v>
      </c>
      <c r="E228" s="12">
        <f>'[1]Arkusz1'!N234</f>
        <v>19162</v>
      </c>
      <c r="F228" s="13">
        <f>'[1]Arkusz1'!I234</f>
        <v>19162</v>
      </c>
      <c r="G228" s="21"/>
      <c r="H228" s="21"/>
      <c r="I228" s="13">
        <f t="shared" si="35"/>
        <v>19162</v>
      </c>
      <c r="J228" s="22">
        <v>10479.05</v>
      </c>
      <c r="K228" s="59">
        <f t="shared" si="38"/>
        <v>54.68661935079845</v>
      </c>
      <c r="L228" s="12">
        <f>'[1]Arkusz1'!M234</f>
        <v>0</v>
      </c>
      <c r="M228" s="22"/>
      <c r="N228" s="22"/>
      <c r="O228" s="12">
        <f t="shared" si="36"/>
        <v>0</v>
      </c>
      <c r="P228" s="18"/>
      <c r="Q228" s="59"/>
      <c r="R228" s="12">
        <f t="shared" si="42"/>
        <v>19162</v>
      </c>
      <c r="S228" s="12">
        <f t="shared" si="40"/>
        <v>10479.05</v>
      </c>
      <c r="T228" s="57">
        <f t="shared" si="41"/>
        <v>54.68661935079845</v>
      </c>
    </row>
    <row r="229" spans="1:20" ht="12.75" customHeight="1">
      <c r="A229" s="29"/>
      <c r="B229" s="20"/>
      <c r="C229" s="19">
        <v>4120</v>
      </c>
      <c r="D229" s="20" t="s">
        <v>82</v>
      </c>
      <c r="E229" s="12">
        <f>'[1]Arkusz1'!N235</f>
        <v>3061</v>
      </c>
      <c r="F229" s="13">
        <f>'[1]Arkusz1'!I235</f>
        <v>3061</v>
      </c>
      <c r="G229" s="21"/>
      <c r="H229" s="21"/>
      <c r="I229" s="13">
        <f t="shared" si="35"/>
        <v>3061</v>
      </c>
      <c r="J229" s="22">
        <v>1662.1</v>
      </c>
      <c r="K229" s="59">
        <f t="shared" si="38"/>
        <v>54.29924861156485</v>
      </c>
      <c r="L229" s="12">
        <f>'[1]Arkusz1'!M235</f>
        <v>0</v>
      </c>
      <c r="M229" s="22"/>
      <c r="N229" s="22"/>
      <c r="O229" s="12">
        <f t="shared" si="36"/>
        <v>0</v>
      </c>
      <c r="P229" s="18"/>
      <c r="Q229" s="59"/>
      <c r="R229" s="12">
        <f t="shared" si="42"/>
        <v>3061</v>
      </c>
      <c r="S229" s="12">
        <f t="shared" si="40"/>
        <v>1662.1</v>
      </c>
      <c r="T229" s="57">
        <f t="shared" si="41"/>
        <v>54.29924861156485</v>
      </c>
    </row>
    <row r="230" spans="1:20" ht="12.75" customHeight="1">
      <c r="A230" s="29"/>
      <c r="B230" s="20"/>
      <c r="C230" s="19">
        <v>4210</v>
      </c>
      <c r="D230" s="20" t="s">
        <v>115</v>
      </c>
      <c r="E230" s="12">
        <f>'[1]Arkusz1'!N236</f>
        <v>2271</v>
      </c>
      <c r="F230" s="13">
        <f>'[1]Arkusz1'!I236</f>
        <v>2271</v>
      </c>
      <c r="G230" s="21"/>
      <c r="H230" s="21"/>
      <c r="I230" s="13">
        <f t="shared" si="35"/>
        <v>2271</v>
      </c>
      <c r="J230" s="22">
        <v>992.88</v>
      </c>
      <c r="K230" s="59">
        <f t="shared" si="38"/>
        <v>43.71994715984148</v>
      </c>
      <c r="L230" s="12">
        <f>'[1]Arkusz1'!M236</f>
        <v>0</v>
      </c>
      <c r="M230" s="22"/>
      <c r="N230" s="22"/>
      <c r="O230" s="12">
        <f t="shared" si="36"/>
        <v>0</v>
      </c>
      <c r="P230" s="18"/>
      <c r="Q230" s="59"/>
      <c r="R230" s="12">
        <f t="shared" si="42"/>
        <v>2271</v>
      </c>
      <c r="S230" s="12">
        <f t="shared" si="40"/>
        <v>992.88</v>
      </c>
      <c r="T230" s="57">
        <f t="shared" si="41"/>
        <v>43.71994715984148</v>
      </c>
    </row>
    <row r="231" spans="1:20" ht="12.75" customHeight="1">
      <c r="A231" s="29"/>
      <c r="B231" s="20"/>
      <c r="C231" s="19">
        <v>4240</v>
      </c>
      <c r="D231" s="20" t="s">
        <v>116</v>
      </c>
      <c r="E231" s="12">
        <f>'[1]Arkusz1'!N237</f>
        <v>2130</v>
      </c>
      <c r="F231" s="13">
        <f>'[1]Arkusz1'!I237</f>
        <v>2130</v>
      </c>
      <c r="G231" s="21"/>
      <c r="H231" s="21"/>
      <c r="I231" s="13">
        <f t="shared" si="35"/>
        <v>2130</v>
      </c>
      <c r="J231" s="22">
        <v>607.87</v>
      </c>
      <c r="K231" s="59">
        <f t="shared" si="38"/>
        <v>28.53849765258216</v>
      </c>
      <c r="L231" s="12">
        <f>'[1]Arkusz1'!M237</f>
        <v>0</v>
      </c>
      <c r="M231" s="22"/>
      <c r="N231" s="22"/>
      <c r="O231" s="12">
        <f t="shared" si="36"/>
        <v>0</v>
      </c>
      <c r="P231" s="18"/>
      <c r="Q231" s="59"/>
      <c r="R231" s="12">
        <f t="shared" si="42"/>
        <v>2130</v>
      </c>
      <c r="S231" s="12">
        <f t="shared" si="40"/>
        <v>607.87</v>
      </c>
      <c r="T231" s="57">
        <f t="shared" si="41"/>
        <v>28.53849765258216</v>
      </c>
    </row>
    <row r="232" spans="1:20" ht="12.75" customHeight="1">
      <c r="A232" s="29"/>
      <c r="B232" s="20"/>
      <c r="C232" s="19">
        <v>4260</v>
      </c>
      <c r="D232" s="20" t="s">
        <v>117</v>
      </c>
      <c r="E232" s="12">
        <f>'[1]Arkusz1'!N238</f>
        <v>5000</v>
      </c>
      <c r="F232" s="13">
        <f>'[1]Arkusz1'!I238</f>
        <v>5000</v>
      </c>
      <c r="G232" s="21"/>
      <c r="H232" s="21"/>
      <c r="I232" s="13">
        <f t="shared" si="35"/>
        <v>5000</v>
      </c>
      <c r="J232" s="22">
        <v>3529.06</v>
      </c>
      <c r="K232" s="59">
        <f t="shared" si="38"/>
        <v>70.5812</v>
      </c>
      <c r="L232" s="12">
        <f>'[1]Arkusz1'!M238</f>
        <v>0</v>
      </c>
      <c r="M232" s="22"/>
      <c r="N232" s="22"/>
      <c r="O232" s="12">
        <f t="shared" si="36"/>
        <v>0</v>
      </c>
      <c r="P232" s="18"/>
      <c r="Q232" s="59"/>
      <c r="R232" s="12">
        <f t="shared" si="42"/>
        <v>5000</v>
      </c>
      <c r="S232" s="12">
        <f t="shared" si="40"/>
        <v>3529.06</v>
      </c>
      <c r="T232" s="57">
        <f t="shared" si="41"/>
        <v>70.5812</v>
      </c>
    </row>
    <row r="233" spans="1:20" ht="12.75" customHeight="1">
      <c r="A233" s="29"/>
      <c r="B233" s="20"/>
      <c r="C233" s="19">
        <v>4280</v>
      </c>
      <c r="D233" s="20" t="s">
        <v>63</v>
      </c>
      <c r="E233" s="12">
        <f>'[1]Arkusz1'!N239</f>
        <v>300</v>
      </c>
      <c r="F233" s="13">
        <f>'[1]Arkusz1'!I239</f>
        <v>300</v>
      </c>
      <c r="G233" s="21"/>
      <c r="H233" s="21"/>
      <c r="I233" s="13">
        <f t="shared" si="35"/>
        <v>300</v>
      </c>
      <c r="J233" s="22"/>
      <c r="K233" s="59">
        <f t="shared" si="38"/>
        <v>0</v>
      </c>
      <c r="L233" s="12">
        <f>'[1]Arkusz1'!M239</f>
        <v>0</v>
      </c>
      <c r="M233" s="22"/>
      <c r="N233" s="22"/>
      <c r="O233" s="12">
        <f t="shared" si="36"/>
        <v>0</v>
      </c>
      <c r="P233" s="18"/>
      <c r="Q233" s="59"/>
      <c r="R233" s="12">
        <f t="shared" si="42"/>
        <v>300</v>
      </c>
      <c r="S233" s="12">
        <f t="shared" si="40"/>
        <v>0</v>
      </c>
      <c r="T233" s="57">
        <f t="shared" si="41"/>
        <v>0</v>
      </c>
    </row>
    <row r="234" spans="1:20" ht="12.75" customHeight="1">
      <c r="A234" s="29"/>
      <c r="B234" s="20"/>
      <c r="C234" s="19">
        <v>4300</v>
      </c>
      <c r="D234" s="20" t="s">
        <v>56</v>
      </c>
      <c r="E234" s="12">
        <f>'[1]Arkusz1'!N240</f>
        <v>2463</v>
      </c>
      <c r="F234" s="13">
        <f>'[1]Arkusz1'!I240</f>
        <v>2463</v>
      </c>
      <c r="G234" s="21"/>
      <c r="H234" s="21"/>
      <c r="I234" s="13">
        <f t="shared" si="35"/>
        <v>2463</v>
      </c>
      <c r="J234" s="22">
        <v>1088.49</v>
      </c>
      <c r="K234" s="59">
        <f t="shared" si="38"/>
        <v>44.193666260657736</v>
      </c>
      <c r="L234" s="12">
        <f>'[1]Arkusz1'!M240</f>
        <v>0</v>
      </c>
      <c r="M234" s="22"/>
      <c r="N234" s="22"/>
      <c r="O234" s="12">
        <f t="shared" si="36"/>
        <v>0</v>
      </c>
      <c r="P234" s="18"/>
      <c r="Q234" s="59"/>
      <c r="R234" s="12">
        <f t="shared" si="42"/>
        <v>2463</v>
      </c>
      <c r="S234" s="12">
        <f t="shared" si="40"/>
        <v>1088.49</v>
      </c>
      <c r="T234" s="57">
        <f t="shared" si="41"/>
        <v>44.193666260657736</v>
      </c>
    </row>
    <row r="235" spans="1:20" ht="27" customHeight="1">
      <c r="A235" s="29"/>
      <c r="B235" s="20"/>
      <c r="C235" s="19">
        <v>4370</v>
      </c>
      <c r="D235" s="27" t="s">
        <v>66</v>
      </c>
      <c r="E235" s="12">
        <f>'[1]Arkusz1'!N241</f>
        <v>340</v>
      </c>
      <c r="F235" s="13">
        <f>'[1]Arkusz1'!I241</f>
        <v>340</v>
      </c>
      <c r="G235" s="21"/>
      <c r="H235" s="21"/>
      <c r="I235" s="13">
        <f t="shared" si="35"/>
        <v>340</v>
      </c>
      <c r="J235" s="22">
        <v>119.9</v>
      </c>
      <c r="K235" s="59">
        <f t="shared" si="38"/>
        <v>35.26470588235294</v>
      </c>
      <c r="L235" s="12">
        <f>'[1]Arkusz1'!M241</f>
        <v>0</v>
      </c>
      <c r="M235" s="22"/>
      <c r="N235" s="22"/>
      <c r="O235" s="12">
        <f t="shared" si="36"/>
        <v>0</v>
      </c>
      <c r="P235" s="18"/>
      <c r="Q235" s="59"/>
      <c r="R235" s="12">
        <f t="shared" si="42"/>
        <v>340</v>
      </c>
      <c r="S235" s="12">
        <f t="shared" si="40"/>
        <v>119.9</v>
      </c>
      <c r="T235" s="57">
        <f t="shared" si="41"/>
        <v>35.26470588235294</v>
      </c>
    </row>
    <row r="236" spans="1:20" ht="12" customHeight="1">
      <c r="A236" s="29"/>
      <c r="B236" s="20"/>
      <c r="C236" s="19">
        <v>4440</v>
      </c>
      <c r="D236" s="20" t="s">
        <v>118</v>
      </c>
      <c r="E236" s="12">
        <f>'[1]Arkusz1'!N242</f>
        <v>9374</v>
      </c>
      <c r="F236" s="13">
        <f>'[1]Arkusz1'!I242</f>
        <v>9374</v>
      </c>
      <c r="G236" s="21"/>
      <c r="H236" s="21"/>
      <c r="I236" s="13">
        <f t="shared" si="35"/>
        <v>9374</v>
      </c>
      <c r="J236" s="22">
        <v>7030.5</v>
      </c>
      <c r="K236" s="59">
        <f t="shared" si="38"/>
        <v>75</v>
      </c>
      <c r="L236" s="12">
        <f>'[1]Arkusz1'!M242</f>
        <v>0</v>
      </c>
      <c r="M236" s="22"/>
      <c r="N236" s="22"/>
      <c r="O236" s="12">
        <f t="shared" si="36"/>
        <v>0</v>
      </c>
      <c r="P236" s="18"/>
      <c r="Q236" s="59"/>
      <c r="R236" s="12">
        <f t="shared" si="42"/>
        <v>9374</v>
      </c>
      <c r="S236" s="12">
        <f t="shared" si="40"/>
        <v>7030.5</v>
      </c>
      <c r="T236" s="57">
        <f t="shared" si="41"/>
        <v>75</v>
      </c>
    </row>
    <row r="237" spans="1:20" ht="12" customHeight="1">
      <c r="A237" s="29"/>
      <c r="B237" s="20"/>
      <c r="C237" s="19">
        <v>4740</v>
      </c>
      <c r="D237" s="20" t="s">
        <v>32</v>
      </c>
      <c r="E237" s="12">
        <f>'[1]Arkusz1'!N243</f>
        <v>250</v>
      </c>
      <c r="F237" s="13">
        <f>'[1]Arkusz1'!I243</f>
        <v>250</v>
      </c>
      <c r="G237" s="21"/>
      <c r="H237" s="21"/>
      <c r="I237" s="13">
        <f>F237+G237-H237</f>
        <v>250</v>
      </c>
      <c r="J237" s="22">
        <v>76.26</v>
      </c>
      <c r="K237" s="59">
        <f t="shared" si="38"/>
        <v>30.504000000000005</v>
      </c>
      <c r="L237" s="12">
        <f>'[1]Arkusz1'!M243</f>
        <v>0</v>
      </c>
      <c r="M237" s="22"/>
      <c r="N237" s="22"/>
      <c r="O237" s="12">
        <f>L237+M237-N237</f>
        <v>0</v>
      </c>
      <c r="P237" s="18"/>
      <c r="Q237" s="59"/>
      <c r="R237" s="12">
        <f t="shared" si="42"/>
        <v>250</v>
      </c>
      <c r="S237" s="12">
        <f t="shared" si="40"/>
        <v>76.26</v>
      </c>
      <c r="T237" s="57">
        <f t="shared" si="41"/>
        <v>30.504000000000005</v>
      </c>
    </row>
    <row r="238" spans="1:20" ht="13.5" customHeight="1">
      <c r="A238" s="29"/>
      <c r="B238" s="20"/>
      <c r="C238" s="19">
        <v>4750</v>
      </c>
      <c r="D238" s="20" t="s">
        <v>33</v>
      </c>
      <c r="E238" s="12">
        <f>'[1]Arkusz1'!N244</f>
        <v>260</v>
      </c>
      <c r="F238" s="13">
        <f>'[1]Arkusz1'!I244</f>
        <v>260</v>
      </c>
      <c r="G238" s="21"/>
      <c r="H238" s="21"/>
      <c r="I238" s="13">
        <f>F238+G238-H238</f>
        <v>260</v>
      </c>
      <c r="J238" s="22">
        <v>107.6</v>
      </c>
      <c r="K238" s="59">
        <f t="shared" si="38"/>
        <v>41.38461538461539</v>
      </c>
      <c r="L238" s="12">
        <f>'[1]Arkusz1'!M244</f>
        <v>0</v>
      </c>
      <c r="M238" s="22"/>
      <c r="N238" s="22"/>
      <c r="O238" s="12">
        <f>L238+M238-N238</f>
        <v>0</v>
      </c>
      <c r="P238" s="18"/>
      <c r="Q238" s="59"/>
      <c r="R238" s="12">
        <f t="shared" si="42"/>
        <v>260</v>
      </c>
      <c r="S238" s="12">
        <f t="shared" si="40"/>
        <v>107.6</v>
      </c>
      <c r="T238" s="57">
        <f t="shared" si="41"/>
        <v>41.38461538461539</v>
      </c>
    </row>
    <row r="239" spans="1:20" ht="12.75" customHeight="1">
      <c r="A239" s="29"/>
      <c r="B239" s="20"/>
      <c r="C239" s="19"/>
      <c r="D239" s="20"/>
      <c r="E239" s="12"/>
      <c r="F239" s="13"/>
      <c r="G239" s="21"/>
      <c r="H239" s="21"/>
      <c r="I239" s="13"/>
      <c r="J239" s="18"/>
      <c r="K239" s="58"/>
      <c r="L239" s="12"/>
      <c r="M239" s="22"/>
      <c r="N239" s="22"/>
      <c r="O239" s="12"/>
      <c r="P239" s="18"/>
      <c r="Q239" s="58"/>
      <c r="R239" s="12"/>
      <c r="S239" s="12"/>
      <c r="T239" s="57"/>
    </row>
    <row r="240" spans="1:20" s="14" customFormat="1" ht="12.75" customHeight="1">
      <c r="A240" s="28"/>
      <c r="B240" s="16">
        <v>80104</v>
      </c>
      <c r="C240" s="15"/>
      <c r="D240" s="16" t="s">
        <v>121</v>
      </c>
      <c r="E240" s="12">
        <f>'[1]Arkusz1'!N246</f>
        <v>296115</v>
      </c>
      <c r="F240" s="13">
        <f>'[1]Arkusz1'!I246</f>
        <v>277115</v>
      </c>
      <c r="G240" s="17">
        <f>SUM(G241:G259)</f>
        <v>0</v>
      </c>
      <c r="H240" s="17">
        <f>SUM(H241:H259)</f>
        <v>0</v>
      </c>
      <c r="I240" s="13">
        <f aca="true" t="shared" si="43" ref="I240:I302">F240+G240-H240</f>
        <v>277115</v>
      </c>
      <c r="J240" s="18">
        <v>156862.12</v>
      </c>
      <c r="K240" s="58">
        <f t="shared" si="38"/>
        <v>56.60542374104614</v>
      </c>
      <c r="L240" s="12">
        <f>'[1]Arkusz1'!M246</f>
        <v>19000</v>
      </c>
      <c r="M240" s="18">
        <f>SUM(M241:M260)</f>
        <v>0</v>
      </c>
      <c r="N240" s="18">
        <f>SUM(N241:N260)</f>
        <v>0</v>
      </c>
      <c r="O240" s="12">
        <f aca="true" t="shared" si="44" ref="O240:O300">L240+M240-N240</f>
        <v>19000</v>
      </c>
      <c r="P240" s="18"/>
      <c r="Q240" s="58"/>
      <c r="R240" s="12">
        <f>I240+O240</f>
        <v>296115</v>
      </c>
      <c r="S240" s="12">
        <f t="shared" si="40"/>
        <v>156862.12</v>
      </c>
      <c r="T240" s="57">
        <f t="shared" si="41"/>
        <v>52.97337858602232</v>
      </c>
    </row>
    <row r="241" spans="1:20" ht="12.75" customHeight="1">
      <c r="A241" s="29"/>
      <c r="B241" s="16"/>
      <c r="C241" s="15"/>
      <c r="D241" s="20" t="s">
        <v>122</v>
      </c>
      <c r="E241" s="12"/>
      <c r="F241" s="13"/>
      <c r="G241" s="17"/>
      <c r="H241" s="17"/>
      <c r="I241" s="13"/>
      <c r="J241" s="18"/>
      <c r="K241" s="58"/>
      <c r="L241" s="12"/>
      <c r="M241" s="22"/>
      <c r="N241" s="22"/>
      <c r="O241" s="12"/>
      <c r="P241" s="18"/>
      <c r="Q241" s="58"/>
      <c r="R241" s="12"/>
      <c r="S241" s="12"/>
      <c r="T241" s="57"/>
    </row>
    <row r="242" spans="1:20" ht="12.75" customHeight="1">
      <c r="A242" s="29"/>
      <c r="B242" s="16"/>
      <c r="C242" s="19">
        <v>2310</v>
      </c>
      <c r="D242" s="20" t="s">
        <v>123</v>
      </c>
      <c r="E242" s="12">
        <f>'[1]Arkusz1'!N248</f>
        <v>20249</v>
      </c>
      <c r="F242" s="13">
        <f>'[1]Arkusz1'!I248</f>
        <v>20249</v>
      </c>
      <c r="G242" s="21"/>
      <c r="H242" s="21"/>
      <c r="I242" s="13">
        <f t="shared" si="43"/>
        <v>20249</v>
      </c>
      <c r="J242" s="22">
        <v>16646.49</v>
      </c>
      <c r="K242" s="59">
        <f t="shared" si="38"/>
        <v>82.20894859005384</v>
      </c>
      <c r="L242" s="12">
        <f>'[1]Arkusz1'!M248</f>
        <v>0</v>
      </c>
      <c r="M242" s="22"/>
      <c r="N242" s="22"/>
      <c r="O242" s="12">
        <f t="shared" si="44"/>
        <v>0</v>
      </c>
      <c r="P242" s="18"/>
      <c r="Q242" s="59"/>
      <c r="R242" s="12">
        <f aca="true" t="shared" si="45" ref="R242:R260">I242+O242</f>
        <v>20249</v>
      </c>
      <c r="S242" s="12">
        <f t="shared" si="40"/>
        <v>16646.49</v>
      </c>
      <c r="T242" s="57">
        <f t="shared" si="41"/>
        <v>82.20894859005384</v>
      </c>
    </row>
    <row r="243" spans="1:20" ht="12.75" customHeight="1">
      <c r="A243" s="29"/>
      <c r="B243" s="20"/>
      <c r="C243" s="19">
        <v>3020</v>
      </c>
      <c r="D243" s="20" t="s">
        <v>124</v>
      </c>
      <c r="E243" s="12">
        <f>'[1]Arkusz1'!N249</f>
        <v>19713</v>
      </c>
      <c r="F243" s="13">
        <f>'[1]Arkusz1'!I249</f>
        <v>19713</v>
      </c>
      <c r="G243" s="21"/>
      <c r="H243" s="21"/>
      <c r="I243" s="13">
        <f t="shared" si="43"/>
        <v>19713</v>
      </c>
      <c r="J243" s="22">
        <v>10180.16</v>
      </c>
      <c r="K243" s="59">
        <f t="shared" si="38"/>
        <v>51.64186070106022</v>
      </c>
      <c r="L243" s="12">
        <f>'[1]Arkusz1'!M249</f>
        <v>0</v>
      </c>
      <c r="M243" s="22"/>
      <c r="N243" s="22"/>
      <c r="O243" s="12">
        <f t="shared" si="44"/>
        <v>0</v>
      </c>
      <c r="P243" s="18"/>
      <c r="Q243" s="59"/>
      <c r="R243" s="12">
        <f t="shared" si="45"/>
        <v>19713</v>
      </c>
      <c r="S243" s="12">
        <f t="shared" si="40"/>
        <v>10180.16</v>
      </c>
      <c r="T243" s="57">
        <f t="shared" si="41"/>
        <v>51.64186070106022</v>
      </c>
    </row>
    <row r="244" spans="1:20" ht="12.75" customHeight="1">
      <c r="A244" s="29"/>
      <c r="B244" s="20"/>
      <c r="C244" s="19">
        <v>4010</v>
      </c>
      <c r="D244" s="20" t="s">
        <v>53</v>
      </c>
      <c r="E244" s="12">
        <f>'[1]Arkusz1'!N250</f>
        <v>158736</v>
      </c>
      <c r="F244" s="13">
        <f>'[1]Arkusz1'!I250</f>
        <v>158736</v>
      </c>
      <c r="G244" s="21"/>
      <c r="H244" s="21"/>
      <c r="I244" s="13">
        <f t="shared" si="43"/>
        <v>158736</v>
      </c>
      <c r="J244" s="22">
        <v>79321.43</v>
      </c>
      <c r="K244" s="59">
        <f t="shared" si="38"/>
        <v>49.97066197963915</v>
      </c>
      <c r="L244" s="12">
        <f>'[1]Arkusz1'!M250</f>
        <v>0</v>
      </c>
      <c r="M244" s="22"/>
      <c r="N244" s="22"/>
      <c r="O244" s="12">
        <f t="shared" si="44"/>
        <v>0</v>
      </c>
      <c r="P244" s="18"/>
      <c r="Q244" s="59"/>
      <c r="R244" s="12">
        <f t="shared" si="45"/>
        <v>158736</v>
      </c>
      <c r="S244" s="12">
        <f t="shared" si="40"/>
        <v>79321.43</v>
      </c>
      <c r="T244" s="57">
        <f t="shared" si="41"/>
        <v>49.97066197963915</v>
      </c>
    </row>
    <row r="245" spans="1:20" ht="12.75" customHeight="1">
      <c r="A245" s="29"/>
      <c r="B245" s="20"/>
      <c r="C245" s="19">
        <v>4040</v>
      </c>
      <c r="D245" s="20" t="s">
        <v>125</v>
      </c>
      <c r="E245" s="12">
        <f>'[1]Arkusz1'!N251</f>
        <v>10437</v>
      </c>
      <c r="F245" s="13">
        <f>'[1]Arkusz1'!I251</f>
        <v>10437</v>
      </c>
      <c r="G245" s="21"/>
      <c r="H245" s="21"/>
      <c r="I245" s="13">
        <f t="shared" si="43"/>
        <v>10437</v>
      </c>
      <c r="J245" s="22">
        <v>10436.94</v>
      </c>
      <c r="K245" s="59">
        <f t="shared" si="38"/>
        <v>99.99942512216154</v>
      </c>
      <c r="L245" s="12">
        <f>'[1]Arkusz1'!M251</f>
        <v>0</v>
      </c>
      <c r="M245" s="22"/>
      <c r="N245" s="22"/>
      <c r="O245" s="12">
        <f t="shared" si="44"/>
        <v>0</v>
      </c>
      <c r="P245" s="18"/>
      <c r="Q245" s="59"/>
      <c r="R245" s="12">
        <f t="shared" si="45"/>
        <v>10437</v>
      </c>
      <c r="S245" s="12">
        <f t="shared" si="40"/>
        <v>10436.94</v>
      </c>
      <c r="T245" s="57">
        <f t="shared" si="41"/>
        <v>99.99942512216154</v>
      </c>
    </row>
    <row r="246" spans="1:20" ht="12.75" customHeight="1">
      <c r="A246" s="29"/>
      <c r="B246" s="20"/>
      <c r="C246" s="19">
        <v>4110</v>
      </c>
      <c r="D246" s="20" t="s">
        <v>81</v>
      </c>
      <c r="E246" s="12">
        <f>'[1]Arkusz1'!N252</f>
        <v>28312</v>
      </c>
      <c r="F246" s="13">
        <f>'[1]Arkusz1'!I252</f>
        <v>28312</v>
      </c>
      <c r="G246" s="21"/>
      <c r="H246" s="21"/>
      <c r="I246" s="13">
        <f t="shared" si="43"/>
        <v>28312</v>
      </c>
      <c r="J246" s="22">
        <v>15750.33</v>
      </c>
      <c r="K246" s="59">
        <f t="shared" si="38"/>
        <v>55.63128708674767</v>
      </c>
      <c r="L246" s="12">
        <f>'[1]Arkusz1'!M252</f>
        <v>0</v>
      </c>
      <c r="M246" s="22"/>
      <c r="N246" s="22"/>
      <c r="O246" s="12">
        <f t="shared" si="44"/>
        <v>0</v>
      </c>
      <c r="P246" s="18"/>
      <c r="Q246" s="59"/>
      <c r="R246" s="12">
        <f t="shared" si="45"/>
        <v>28312</v>
      </c>
      <c r="S246" s="12">
        <f t="shared" si="40"/>
        <v>15750.33</v>
      </c>
      <c r="T246" s="57">
        <f t="shared" si="41"/>
        <v>55.63128708674767</v>
      </c>
    </row>
    <row r="247" spans="1:20" ht="12.75" customHeight="1">
      <c r="A247" s="29"/>
      <c r="B247" s="20"/>
      <c r="C247" s="19">
        <v>4120</v>
      </c>
      <c r="D247" s="20" t="s">
        <v>82</v>
      </c>
      <c r="E247" s="12">
        <f>'[1]Arkusz1'!N253</f>
        <v>4523</v>
      </c>
      <c r="F247" s="13">
        <f>'[1]Arkusz1'!I253</f>
        <v>4523</v>
      </c>
      <c r="G247" s="21"/>
      <c r="H247" s="21"/>
      <c r="I247" s="13">
        <f t="shared" si="43"/>
        <v>4523</v>
      </c>
      <c r="J247" s="22">
        <v>2476.49</v>
      </c>
      <c r="K247" s="59">
        <f t="shared" si="38"/>
        <v>54.753261109882814</v>
      </c>
      <c r="L247" s="12">
        <f>'[1]Arkusz1'!M253</f>
        <v>0</v>
      </c>
      <c r="M247" s="22"/>
      <c r="N247" s="22"/>
      <c r="O247" s="12">
        <f t="shared" si="44"/>
        <v>0</v>
      </c>
      <c r="P247" s="18"/>
      <c r="Q247" s="59"/>
      <c r="R247" s="12">
        <f t="shared" si="45"/>
        <v>4523</v>
      </c>
      <c r="S247" s="12">
        <f t="shared" si="40"/>
        <v>2476.49</v>
      </c>
      <c r="T247" s="57">
        <f t="shared" si="41"/>
        <v>54.753261109882814</v>
      </c>
    </row>
    <row r="248" spans="1:20" ht="12.75" customHeight="1">
      <c r="A248" s="29"/>
      <c r="B248" s="20"/>
      <c r="C248" s="19">
        <v>4210</v>
      </c>
      <c r="D248" s="20" t="s">
        <v>29</v>
      </c>
      <c r="E248" s="12">
        <f>'[1]Arkusz1'!N254</f>
        <v>4849</v>
      </c>
      <c r="F248" s="13">
        <f>'[1]Arkusz1'!I254</f>
        <v>4849</v>
      </c>
      <c r="G248" s="21"/>
      <c r="H248" s="21"/>
      <c r="I248" s="13">
        <f t="shared" si="43"/>
        <v>4849</v>
      </c>
      <c r="J248" s="22">
        <v>2226.9</v>
      </c>
      <c r="K248" s="59">
        <f t="shared" si="38"/>
        <v>45.924932975871315</v>
      </c>
      <c r="L248" s="12">
        <f>'[1]Arkusz1'!M254</f>
        <v>0</v>
      </c>
      <c r="M248" s="22"/>
      <c r="N248" s="22"/>
      <c r="O248" s="12">
        <f t="shared" si="44"/>
        <v>0</v>
      </c>
      <c r="P248" s="18"/>
      <c r="Q248" s="59"/>
      <c r="R248" s="12">
        <f t="shared" si="45"/>
        <v>4849</v>
      </c>
      <c r="S248" s="12">
        <f t="shared" si="40"/>
        <v>2226.9</v>
      </c>
      <c r="T248" s="57">
        <f t="shared" si="41"/>
        <v>45.924932975871315</v>
      </c>
    </row>
    <row r="249" spans="1:20" ht="12.75" customHeight="1">
      <c r="A249" s="29"/>
      <c r="B249" s="20"/>
      <c r="C249" s="19">
        <v>4240</v>
      </c>
      <c r="D249" s="20" t="s">
        <v>116</v>
      </c>
      <c r="E249" s="12">
        <f>'[1]Arkusz1'!N256</f>
        <v>4900</v>
      </c>
      <c r="F249" s="13">
        <f>'[1]Arkusz1'!I256</f>
        <v>4900</v>
      </c>
      <c r="G249" s="21"/>
      <c r="H249" s="21"/>
      <c r="I249" s="13">
        <f t="shared" si="43"/>
        <v>4900</v>
      </c>
      <c r="J249" s="22">
        <v>1946.59</v>
      </c>
      <c r="K249" s="59">
        <f t="shared" si="38"/>
        <v>39.72632653061225</v>
      </c>
      <c r="L249" s="12">
        <f>'[1]Arkusz1'!M256</f>
        <v>0</v>
      </c>
      <c r="M249" s="22"/>
      <c r="N249" s="22"/>
      <c r="O249" s="12">
        <f t="shared" si="44"/>
        <v>0</v>
      </c>
      <c r="P249" s="18"/>
      <c r="Q249" s="59"/>
      <c r="R249" s="12">
        <f t="shared" si="45"/>
        <v>4900</v>
      </c>
      <c r="S249" s="12">
        <f t="shared" si="40"/>
        <v>1946.59</v>
      </c>
      <c r="T249" s="57">
        <f t="shared" si="41"/>
        <v>39.72632653061225</v>
      </c>
    </row>
    <row r="250" spans="1:20" ht="12.75" customHeight="1">
      <c r="A250" s="29"/>
      <c r="B250" s="20"/>
      <c r="C250" s="19">
        <v>4260</v>
      </c>
      <c r="D250" s="20" t="s">
        <v>62</v>
      </c>
      <c r="E250" s="12">
        <f>'[1]Arkusz1'!N257</f>
        <v>7000</v>
      </c>
      <c r="F250" s="13">
        <f>'[1]Arkusz1'!I257</f>
        <v>7000</v>
      </c>
      <c r="G250" s="21"/>
      <c r="H250" s="21"/>
      <c r="I250" s="13">
        <f t="shared" si="43"/>
        <v>7000</v>
      </c>
      <c r="J250" s="22">
        <v>4881.54</v>
      </c>
      <c r="K250" s="59">
        <f t="shared" si="38"/>
        <v>69.73628571428571</v>
      </c>
      <c r="L250" s="12">
        <f>'[1]Arkusz1'!M257</f>
        <v>0</v>
      </c>
      <c r="M250" s="22"/>
      <c r="N250" s="22"/>
      <c r="O250" s="12">
        <f t="shared" si="44"/>
        <v>0</v>
      </c>
      <c r="P250" s="18"/>
      <c r="Q250" s="59"/>
      <c r="R250" s="12">
        <f t="shared" si="45"/>
        <v>7000</v>
      </c>
      <c r="S250" s="12">
        <f t="shared" si="40"/>
        <v>4881.54</v>
      </c>
      <c r="T250" s="57">
        <f t="shared" si="41"/>
        <v>69.73628571428571</v>
      </c>
    </row>
    <row r="251" spans="1:20" ht="12.75" customHeight="1">
      <c r="A251" s="29"/>
      <c r="B251" s="20"/>
      <c r="C251" s="19">
        <v>4270</v>
      </c>
      <c r="D251" s="20" t="s">
        <v>43</v>
      </c>
      <c r="E251" s="12">
        <f>'[1]Arkusz1'!N258</f>
        <v>581</v>
      </c>
      <c r="F251" s="13">
        <f>'[1]Arkusz1'!I258</f>
        <v>581</v>
      </c>
      <c r="G251" s="21"/>
      <c r="H251" s="21"/>
      <c r="I251" s="13">
        <f t="shared" si="43"/>
        <v>581</v>
      </c>
      <c r="J251" s="22">
        <v>297.54</v>
      </c>
      <c r="K251" s="59">
        <f t="shared" si="38"/>
        <v>51.21170395869191</v>
      </c>
      <c r="L251" s="12">
        <f>'[1]Arkusz1'!M258</f>
        <v>0</v>
      </c>
      <c r="M251" s="22"/>
      <c r="N251" s="22"/>
      <c r="O251" s="12">
        <f t="shared" si="44"/>
        <v>0</v>
      </c>
      <c r="P251" s="18"/>
      <c r="Q251" s="59"/>
      <c r="R251" s="12">
        <f t="shared" si="45"/>
        <v>581</v>
      </c>
      <c r="S251" s="12">
        <f t="shared" si="40"/>
        <v>297.54</v>
      </c>
      <c r="T251" s="57">
        <f t="shared" si="41"/>
        <v>51.21170395869191</v>
      </c>
    </row>
    <row r="252" spans="1:20" ht="12.75" customHeight="1">
      <c r="A252" s="29"/>
      <c r="B252" s="20"/>
      <c r="C252" s="19">
        <v>4280</v>
      </c>
      <c r="D252" s="20" t="s">
        <v>63</v>
      </c>
      <c r="E252" s="12">
        <f>'[1]Arkusz1'!N259</f>
        <v>375</v>
      </c>
      <c r="F252" s="13">
        <f>'[1]Arkusz1'!I259</f>
        <v>375</v>
      </c>
      <c r="G252" s="21"/>
      <c r="H252" s="21"/>
      <c r="I252" s="13">
        <f t="shared" si="43"/>
        <v>375</v>
      </c>
      <c r="J252" s="22"/>
      <c r="K252" s="59">
        <f t="shared" si="38"/>
        <v>0</v>
      </c>
      <c r="L252" s="12">
        <f>'[1]Arkusz1'!M259</f>
        <v>0</v>
      </c>
      <c r="M252" s="22"/>
      <c r="N252" s="22"/>
      <c r="O252" s="12">
        <f t="shared" si="44"/>
        <v>0</v>
      </c>
      <c r="P252" s="18"/>
      <c r="Q252" s="59"/>
      <c r="R252" s="12">
        <f t="shared" si="45"/>
        <v>375</v>
      </c>
      <c r="S252" s="12">
        <f t="shared" si="40"/>
        <v>0</v>
      </c>
      <c r="T252" s="57">
        <f t="shared" si="41"/>
        <v>0</v>
      </c>
    </row>
    <row r="253" spans="1:20" ht="12.75" customHeight="1">
      <c r="A253" s="29"/>
      <c r="B253" s="20"/>
      <c r="C253" s="19">
        <v>4300</v>
      </c>
      <c r="D253" s="20" t="s">
        <v>56</v>
      </c>
      <c r="E253" s="12">
        <f>'[1]Arkusz1'!N260</f>
        <v>2549</v>
      </c>
      <c r="F253" s="13">
        <f>'[1]Arkusz1'!I260</f>
        <v>2549</v>
      </c>
      <c r="G253" s="21"/>
      <c r="H253" s="21"/>
      <c r="I253" s="13">
        <f t="shared" si="43"/>
        <v>2549</v>
      </c>
      <c r="J253" s="22">
        <v>1903.73</v>
      </c>
      <c r="K253" s="59">
        <f t="shared" si="38"/>
        <v>74.68536681051393</v>
      </c>
      <c r="L253" s="12">
        <f>'[1]Arkusz1'!M260</f>
        <v>0</v>
      </c>
      <c r="M253" s="22"/>
      <c r="N253" s="22"/>
      <c r="O253" s="12">
        <f t="shared" si="44"/>
        <v>0</v>
      </c>
      <c r="P253" s="18"/>
      <c r="Q253" s="59"/>
      <c r="R253" s="12">
        <f t="shared" si="45"/>
        <v>2549</v>
      </c>
      <c r="S253" s="12">
        <f t="shared" si="40"/>
        <v>1903.73</v>
      </c>
      <c r="T253" s="57">
        <f t="shared" si="41"/>
        <v>74.68536681051393</v>
      </c>
    </row>
    <row r="254" spans="1:20" ht="28.5" customHeight="1">
      <c r="A254" s="29"/>
      <c r="B254" s="20"/>
      <c r="C254" s="19">
        <v>4370</v>
      </c>
      <c r="D254" s="27" t="s">
        <v>66</v>
      </c>
      <c r="E254" s="12">
        <f>'[1]Arkusz1'!N261</f>
        <v>720</v>
      </c>
      <c r="F254" s="13">
        <f>'[1]Arkusz1'!I261</f>
        <v>720</v>
      </c>
      <c r="G254" s="21"/>
      <c r="H254" s="21"/>
      <c r="I254" s="13">
        <f t="shared" si="43"/>
        <v>720</v>
      </c>
      <c r="J254" s="22">
        <v>296.94</v>
      </c>
      <c r="K254" s="59">
        <f t="shared" si="38"/>
        <v>41.24166666666667</v>
      </c>
      <c r="L254" s="12">
        <f>'[1]Arkusz1'!M261</f>
        <v>0</v>
      </c>
      <c r="M254" s="22"/>
      <c r="N254" s="22"/>
      <c r="O254" s="12">
        <f t="shared" si="44"/>
        <v>0</v>
      </c>
      <c r="P254" s="18"/>
      <c r="Q254" s="59"/>
      <c r="R254" s="12">
        <f t="shared" si="45"/>
        <v>720</v>
      </c>
      <c r="S254" s="12">
        <f t="shared" si="40"/>
        <v>296.94</v>
      </c>
      <c r="T254" s="57">
        <f t="shared" si="41"/>
        <v>41.24166666666667</v>
      </c>
    </row>
    <row r="255" spans="1:20" ht="12.75" customHeight="1">
      <c r="A255" s="29"/>
      <c r="B255" s="20"/>
      <c r="C255" s="19">
        <v>4410</v>
      </c>
      <c r="D255" s="20" t="s">
        <v>83</v>
      </c>
      <c r="E255" s="12">
        <f>'[1]Arkusz1'!N262</f>
        <v>400</v>
      </c>
      <c r="F255" s="13">
        <f>'[1]Arkusz1'!I262</f>
        <v>400</v>
      </c>
      <c r="G255" s="21"/>
      <c r="H255" s="21"/>
      <c r="I255" s="13">
        <f t="shared" si="43"/>
        <v>400</v>
      </c>
      <c r="J255" s="22">
        <v>322.62</v>
      </c>
      <c r="K255" s="59">
        <f t="shared" si="38"/>
        <v>80.655</v>
      </c>
      <c r="L255" s="12">
        <f>'[1]Arkusz1'!M262</f>
        <v>0</v>
      </c>
      <c r="M255" s="22"/>
      <c r="N255" s="22"/>
      <c r="O255" s="12">
        <f t="shared" si="44"/>
        <v>0</v>
      </c>
      <c r="P255" s="18"/>
      <c r="Q255" s="59"/>
      <c r="R255" s="12">
        <f t="shared" si="45"/>
        <v>400</v>
      </c>
      <c r="S255" s="12">
        <f t="shared" si="40"/>
        <v>322.62</v>
      </c>
      <c r="T255" s="57">
        <f t="shared" si="41"/>
        <v>80.655</v>
      </c>
    </row>
    <row r="256" spans="1:20" ht="15" customHeight="1">
      <c r="A256" s="29"/>
      <c r="B256" s="20"/>
      <c r="C256" s="19">
        <v>4430</v>
      </c>
      <c r="D256" s="20" t="s">
        <v>31</v>
      </c>
      <c r="E256" s="12">
        <f>'[1]Arkusz1'!N263</f>
        <v>250</v>
      </c>
      <c r="F256" s="13">
        <f>'[1]Arkusz1'!I263</f>
        <v>250</v>
      </c>
      <c r="G256" s="21"/>
      <c r="H256" s="21"/>
      <c r="I256" s="13">
        <f t="shared" si="43"/>
        <v>250</v>
      </c>
      <c r="J256" s="22">
        <v>250</v>
      </c>
      <c r="K256" s="59">
        <f t="shared" si="38"/>
        <v>100</v>
      </c>
      <c r="L256" s="12">
        <f>'[1]Arkusz1'!M263</f>
        <v>0</v>
      </c>
      <c r="M256" s="22"/>
      <c r="N256" s="22"/>
      <c r="O256" s="12">
        <f t="shared" si="44"/>
        <v>0</v>
      </c>
      <c r="P256" s="18"/>
      <c r="Q256" s="59"/>
      <c r="R256" s="12">
        <f t="shared" si="45"/>
        <v>250</v>
      </c>
      <c r="S256" s="12">
        <f t="shared" si="40"/>
        <v>250</v>
      </c>
      <c r="T256" s="57">
        <f t="shared" si="41"/>
        <v>100</v>
      </c>
    </row>
    <row r="257" spans="1:20" ht="12.75" customHeight="1">
      <c r="A257" s="29"/>
      <c r="B257" s="20"/>
      <c r="C257" s="19">
        <v>4440</v>
      </c>
      <c r="D257" s="20" t="s">
        <v>118</v>
      </c>
      <c r="E257" s="12">
        <f>'[1]Arkusz1'!N264</f>
        <v>12921</v>
      </c>
      <c r="F257" s="13">
        <f>'[1]Arkusz1'!I264</f>
        <v>12921</v>
      </c>
      <c r="G257" s="21"/>
      <c r="H257" s="21"/>
      <c r="I257" s="13">
        <f t="shared" si="43"/>
        <v>12921</v>
      </c>
      <c r="J257" s="22">
        <v>9690.75</v>
      </c>
      <c r="K257" s="59">
        <f t="shared" si="38"/>
        <v>75</v>
      </c>
      <c r="L257" s="12">
        <f>'[1]Arkusz1'!M264</f>
        <v>0</v>
      </c>
      <c r="M257" s="22"/>
      <c r="N257" s="22"/>
      <c r="O257" s="12">
        <f t="shared" si="44"/>
        <v>0</v>
      </c>
      <c r="P257" s="18"/>
      <c r="Q257" s="59"/>
      <c r="R257" s="12">
        <f t="shared" si="45"/>
        <v>12921</v>
      </c>
      <c r="S257" s="12">
        <f t="shared" si="40"/>
        <v>9690.75</v>
      </c>
      <c r="T257" s="57">
        <f t="shared" si="41"/>
        <v>75</v>
      </c>
    </row>
    <row r="258" spans="1:20" ht="12.75" customHeight="1">
      <c r="A258" s="29"/>
      <c r="B258" s="20"/>
      <c r="C258" s="19">
        <v>4740</v>
      </c>
      <c r="D258" s="20" t="s">
        <v>32</v>
      </c>
      <c r="E258" s="12">
        <f>'[1]Arkusz1'!N265</f>
        <v>200</v>
      </c>
      <c r="F258" s="13">
        <f>'[1]Arkusz1'!I265</f>
        <v>200</v>
      </c>
      <c r="G258" s="21"/>
      <c r="H258" s="21"/>
      <c r="I258" s="13">
        <f t="shared" si="43"/>
        <v>200</v>
      </c>
      <c r="J258" s="22">
        <v>51.24</v>
      </c>
      <c r="K258" s="59">
        <f t="shared" si="38"/>
        <v>25.62</v>
      </c>
      <c r="L258" s="12">
        <f>'[1]Arkusz1'!M265</f>
        <v>0</v>
      </c>
      <c r="M258" s="22"/>
      <c r="N258" s="22"/>
      <c r="O258" s="12">
        <f t="shared" si="44"/>
        <v>0</v>
      </c>
      <c r="P258" s="18"/>
      <c r="Q258" s="59"/>
      <c r="R258" s="12">
        <f t="shared" si="45"/>
        <v>200</v>
      </c>
      <c r="S258" s="12">
        <f t="shared" si="40"/>
        <v>51.24</v>
      </c>
      <c r="T258" s="57">
        <f t="shared" si="41"/>
        <v>25.62</v>
      </c>
    </row>
    <row r="259" spans="1:20" ht="12.75" customHeight="1">
      <c r="A259" s="29"/>
      <c r="B259" s="20"/>
      <c r="C259" s="19">
        <v>4750</v>
      </c>
      <c r="D259" s="20" t="s">
        <v>33</v>
      </c>
      <c r="E259" s="12">
        <f>'[1]Arkusz1'!N266</f>
        <v>400</v>
      </c>
      <c r="F259" s="13">
        <f>'[1]Arkusz1'!I266</f>
        <v>400</v>
      </c>
      <c r="G259" s="21"/>
      <c r="H259" s="21"/>
      <c r="I259" s="13">
        <f t="shared" si="43"/>
        <v>400</v>
      </c>
      <c r="J259" s="22">
        <v>182.43</v>
      </c>
      <c r="K259" s="59">
        <f t="shared" si="38"/>
        <v>45.6075</v>
      </c>
      <c r="L259" s="12">
        <f>'[1]Arkusz1'!M266</f>
        <v>0</v>
      </c>
      <c r="M259" s="22"/>
      <c r="N259" s="22"/>
      <c r="O259" s="12">
        <f t="shared" si="44"/>
        <v>0</v>
      </c>
      <c r="P259" s="18"/>
      <c r="Q259" s="59"/>
      <c r="R259" s="12">
        <f t="shared" si="45"/>
        <v>400</v>
      </c>
      <c r="S259" s="12">
        <f t="shared" si="40"/>
        <v>182.43</v>
      </c>
      <c r="T259" s="57">
        <f t="shared" si="41"/>
        <v>45.6075</v>
      </c>
    </row>
    <row r="260" spans="1:20" ht="12.75" customHeight="1">
      <c r="A260" s="29"/>
      <c r="B260" s="20"/>
      <c r="C260" s="19">
        <v>6050</v>
      </c>
      <c r="D260" s="20" t="s">
        <v>20</v>
      </c>
      <c r="E260" s="12">
        <f>'[1]Arkusz1'!N267</f>
        <v>19000</v>
      </c>
      <c r="F260" s="13">
        <f>'[1]Arkusz1'!I267</f>
        <v>0</v>
      </c>
      <c r="G260" s="21"/>
      <c r="H260" s="21"/>
      <c r="I260" s="13">
        <f t="shared" si="43"/>
        <v>0</v>
      </c>
      <c r="J260" s="18"/>
      <c r="K260" s="58"/>
      <c r="L260" s="12">
        <f>'[1]Arkusz1'!M267</f>
        <v>19000</v>
      </c>
      <c r="M260" s="22"/>
      <c r="N260" s="22"/>
      <c r="O260" s="12">
        <f t="shared" si="44"/>
        <v>19000</v>
      </c>
      <c r="P260" s="18"/>
      <c r="Q260" s="58"/>
      <c r="R260" s="12">
        <f t="shared" si="45"/>
        <v>19000</v>
      </c>
      <c r="S260" s="12">
        <f aca="true" t="shared" si="46" ref="S260:S323">J260+P260</f>
        <v>0</v>
      </c>
      <c r="T260" s="57">
        <f aca="true" t="shared" si="47" ref="T260:T323">S260*100/R260</f>
        <v>0</v>
      </c>
    </row>
    <row r="261" spans="1:20" ht="12.75" customHeight="1">
      <c r="A261" s="29"/>
      <c r="B261" s="20"/>
      <c r="C261" s="19"/>
      <c r="D261" s="20"/>
      <c r="E261" s="12"/>
      <c r="F261" s="13"/>
      <c r="G261" s="21"/>
      <c r="H261" s="21"/>
      <c r="I261" s="13"/>
      <c r="J261" s="18"/>
      <c r="K261" s="58"/>
      <c r="L261" s="12"/>
      <c r="M261" s="22"/>
      <c r="N261" s="22"/>
      <c r="O261" s="12"/>
      <c r="P261" s="18"/>
      <c r="Q261" s="58"/>
      <c r="R261" s="12"/>
      <c r="S261" s="12"/>
      <c r="T261" s="57"/>
    </row>
    <row r="262" spans="1:20" s="14" customFormat="1" ht="12.75" customHeight="1">
      <c r="A262" s="28"/>
      <c r="B262" s="16">
        <v>80110</v>
      </c>
      <c r="C262" s="15"/>
      <c r="D262" s="16" t="s">
        <v>126</v>
      </c>
      <c r="E262" s="12">
        <f>'[1]Arkusz1'!N269</f>
        <v>1677100</v>
      </c>
      <c r="F262" s="13">
        <f>'[1]Arkusz1'!I269</f>
        <v>1677100</v>
      </c>
      <c r="G262" s="17">
        <f>SUM(G263:G284)</f>
        <v>0</v>
      </c>
      <c r="H262" s="17">
        <f>SUM(H263:H284)</f>
        <v>0</v>
      </c>
      <c r="I262" s="13">
        <f t="shared" si="43"/>
        <v>1677100</v>
      </c>
      <c r="J262" s="18">
        <v>851754.8</v>
      </c>
      <c r="K262" s="58">
        <f aca="true" t="shared" si="48" ref="K262:K323">J262*100/I262</f>
        <v>50.78735913183471</v>
      </c>
      <c r="L262" s="12">
        <f>'[1]Arkusz1'!M269</f>
        <v>0</v>
      </c>
      <c r="M262" s="18">
        <f>SUM(M263:M284)</f>
        <v>0</v>
      </c>
      <c r="N262" s="18">
        <f>SUM(N263:N284)</f>
        <v>0</v>
      </c>
      <c r="O262" s="12">
        <f t="shared" si="44"/>
        <v>0</v>
      </c>
      <c r="P262" s="18"/>
      <c r="Q262" s="58"/>
      <c r="R262" s="12">
        <f>I262+O262</f>
        <v>1677100</v>
      </c>
      <c r="S262" s="12">
        <f t="shared" si="46"/>
        <v>851754.8</v>
      </c>
      <c r="T262" s="57">
        <f t="shared" si="47"/>
        <v>50.78735913183471</v>
      </c>
    </row>
    <row r="263" spans="1:20" ht="12.75" customHeight="1">
      <c r="A263" s="29"/>
      <c r="B263" s="20"/>
      <c r="C263" s="19"/>
      <c r="D263" s="20" t="s">
        <v>110</v>
      </c>
      <c r="E263" s="12"/>
      <c r="F263" s="13"/>
      <c r="G263" s="21"/>
      <c r="H263" s="21"/>
      <c r="I263" s="13"/>
      <c r="J263" s="18"/>
      <c r="K263" s="58"/>
      <c r="L263" s="12"/>
      <c r="M263" s="22"/>
      <c r="N263" s="22"/>
      <c r="O263" s="12"/>
      <c r="P263" s="18"/>
      <c r="Q263" s="58"/>
      <c r="R263" s="12"/>
      <c r="S263" s="12"/>
      <c r="T263" s="57"/>
    </row>
    <row r="264" spans="1:20" ht="12.75" customHeight="1">
      <c r="A264" s="29"/>
      <c r="B264" s="20"/>
      <c r="C264" s="19"/>
      <c r="D264" s="20" t="s">
        <v>111</v>
      </c>
      <c r="E264" s="12"/>
      <c r="F264" s="13"/>
      <c r="G264" s="21"/>
      <c r="H264" s="21"/>
      <c r="I264" s="13"/>
      <c r="J264" s="18"/>
      <c r="K264" s="58"/>
      <c r="L264" s="12"/>
      <c r="M264" s="22"/>
      <c r="N264" s="22"/>
      <c r="O264" s="12"/>
      <c r="P264" s="18"/>
      <c r="Q264" s="58"/>
      <c r="R264" s="12"/>
      <c r="S264" s="12"/>
      <c r="T264" s="57"/>
    </row>
    <row r="265" spans="1:20" ht="12.75" customHeight="1">
      <c r="A265" s="29"/>
      <c r="B265" s="20"/>
      <c r="C265" s="19">
        <v>2590</v>
      </c>
      <c r="D265" s="20" t="s">
        <v>112</v>
      </c>
      <c r="E265" s="12">
        <f>'[1]Arkusz1'!N272</f>
        <v>564856</v>
      </c>
      <c r="F265" s="13">
        <f>'[1]Arkusz1'!I272</f>
        <v>564856</v>
      </c>
      <c r="G265" s="21"/>
      <c r="H265" s="21"/>
      <c r="I265" s="13">
        <f t="shared" si="43"/>
        <v>564856</v>
      </c>
      <c r="J265" s="22">
        <v>258571.44</v>
      </c>
      <c r="K265" s="59">
        <f t="shared" si="48"/>
        <v>45.77652357414987</v>
      </c>
      <c r="L265" s="12">
        <f>'[1]Arkusz1'!M272</f>
        <v>0</v>
      </c>
      <c r="M265" s="22"/>
      <c r="N265" s="22"/>
      <c r="O265" s="12">
        <f t="shared" si="44"/>
        <v>0</v>
      </c>
      <c r="P265" s="18"/>
      <c r="Q265" s="59"/>
      <c r="R265" s="12">
        <f aca="true" t="shared" si="49" ref="R265:R284">I265+O265</f>
        <v>564856</v>
      </c>
      <c r="S265" s="12">
        <f t="shared" si="46"/>
        <v>258571.44</v>
      </c>
      <c r="T265" s="57">
        <f t="shared" si="47"/>
        <v>45.77652357414987</v>
      </c>
    </row>
    <row r="266" spans="1:20" ht="12.75" customHeight="1">
      <c r="A266" s="29"/>
      <c r="B266" s="20"/>
      <c r="C266" s="19">
        <v>3020</v>
      </c>
      <c r="D266" s="20" t="s">
        <v>127</v>
      </c>
      <c r="E266" s="12">
        <f>'[1]Arkusz1'!N273</f>
        <v>70634</v>
      </c>
      <c r="F266" s="13">
        <f>'[1]Arkusz1'!I273</f>
        <v>70634</v>
      </c>
      <c r="G266" s="21"/>
      <c r="H266" s="21"/>
      <c r="I266" s="13">
        <f t="shared" si="43"/>
        <v>70634</v>
      </c>
      <c r="J266" s="22">
        <v>34554.03</v>
      </c>
      <c r="K266" s="59">
        <f t="shared" si="48"/>
        <v>48.91982614604864</v>
      </c>
      <c r="L266" s="12">
        <f>'[1]Arkusz1'!M273</f>
        <v>0</v>
      </c>
      <c r="M266" s="22"/>
      <c r="N266" s="22"/>
      <c r="O266" s="12">
        <f t="shared" si="44"/>
        <v>0</v>
      </c>
      <c r="P266" s="18"/>
      <c r="Q266" s="59"/>
      <c r="R266" s="12">
        <f t="shared" si="49"/>
        <v>70634</v>
      </c>
      <c r="S266" s="12">
        <f t="shared" si="46"/>
        <v>34554.03</v>
      </c>
      <c r="T266" s="57">
        <f t="shared" si="47"/>
        <v>48.91982614604864</v>
      </c>
    </row>
    <row r="267" spans="1:20" ht="12.75" customHeight="1">
      <c r="A267" s="29"/>
      <c r="B267" s="20"/>
      <c r="C267" s="19">
        <v>4010</v>
      </c>
      <c r="D267" s="20" t="s">
        <v>128</v>
      </c>
      <c r="E267" s="12">
        <f>'[1]Arkusz1'!N274</f>
        <v>687297</v>
      </c>
      <c r="F267" s="13">
        <f>'[1]Arkusz1'!I274</f>
        <v>687297</v>
      </c>
      <c r="G267" s="21"/>
      <c r="H267" s="21"/>
      <c r="I267" s="13">
        <f t="shared" si="43"/>
        <v>687297</v>
      </c>
      <c r="J267" s="22">
        <v>333338.25</v>
      </c>
      <c r="K267" s="59">
        <f t="shared" si="48"/>
        <v>48.499884329482015</v>
      </c>
      <c r="L267" s="12">
        <f>'[1]Arkusz1'!M274</f>
        <v>0</v>
      </c>
      <c r="M267" s="22"/>
      <c r="N267" s="22"/>
      <c r="O267" s="12">
        <f t="shared" si="44"/>
        <v>0</v>
      </c>
      <c r="P267" s="18"/>
      <c r="Q267" s="59"/>
      <c r="R267" s="12">
        <f t="shared" si="49"/>
        <v>687297</v>
      </c>
      <c r="S267" s="12">
        <f t="shared" si="46"/>
        <v>333338.25</v>
      </c>
      <c r="T267" s="57">
        <f t="shared" si="47"/>
        <v>48.499884329482015</v>
      </c>
    </row>
    <row r="268" spans="1:20" ht="12.75" customHeight="1">
      <c r="A268" s="29"/>
      <c r="B268" s="20"/>
      <c r="C268" s="19">
        <v>4040</v>
      </c>
      <c r="D268" s="20" t="s">
        <v>114</v>
      </c>
      <c r="E268" s="12">
        <f>'[1]Arkusz1'!N275</f>
        <v>51963</v>
      </c>
      <c r="F268" s="13">
        <f>'[1]Arkusz1'!I275</f>
        <v>51963</v>
      </c>
      <c r="G268" s="21"/>
      <c r="H268" s="21"/>
      <c r="I268" s="13">
        <f t="shared" si="43"/>
        <v>51963</v>
      </c>
      <c r="J268" s="22">
        <v>51962.67</v>
      </c>
      <c r="K268" s="59">
        <f t="shared" si="48"/>
        <v>99.9993649327406</v>
      </c>
      <c r="L268" s="12">
        <f>'[1]Arkusz1'!M275</f>
        <v>0</v>
      </c>
      <c r="M268" s="22"/>
      <c r="N268" s="22"/>
      <c r="O268" s="12">
        <f t="shared" si="44"/>
        <v>0</v>
      </c>
      <c r="P268" s="18"/>
      <c r="Q268" s="59"/>
      <c r="R268" s="12">
        <f t="shared" si="49"/>
        <v>51963</v>
      </c>
      <c r="S268" s="12">
        <f t="shared" si="46"/>
        <v>51962.67</v>
      </c>
      <c r="T268" s="57">
        <f t="shared" si="47"/>
        <v>99.9993649327406</v>
      </c>
    </row>
    <row r="269" spans="1:20" ht="12.75" customHeight="1">
      <c r="A269" s="29"/>
      <c r="B269" s="20"/>
      <c r="C269" s="19">
        <v>4110</v>
      </c>
      <c r="D269" s="20" t="s">
        <v>26</v>
      </c>
      <c r="E269" s="12">
        <f>'[1]Arkusz1'!N276</f>
        <v>123227</v>
      </c>
      <c r="F269" s="13">
        <f>'[1]Arkusz1'!I276</f>
        <v>123227</v>
      </c>
      <c r="G269" s="21"/>
      <c r="H269" s="21"/>
      <c r="I269" s="13">
        <f t="shared" si="43"/>
        <v>123227</v>
      </c>
      <c r="J269" s="22">
        <v>64381.96</v>
      </c>
      <c r="K269" s="59">
        <f t="shared" si="48"/>
        <v>52.246634260348785</v>
      </c>
      <c r="L269" s="12">
        <f>'[1]Arkusz1'!M276</f>
        <v>0</v>
      </c>
      <c r="M269" s="22"/>
      <c r="N269" s="22"/>
      <c r="O269" s="12">
        <f t="shared" si="44"/>
        <v>0</v>
      </c>
      <c r="P269" s="18"/>
      <c r="Q269" s="59"/>
      <c r="R269" s="12">
        <f t="shared" si="49"/>
        <v>123227</v>
      </c>
      <c r="S269" s="12">
        <f t="shared" si="46"/>
        <v>64381.96</v>
      </c>
      <c r="T269" s="57">
        <f t="shared" si="47"/>
        <v>52.246634260348785</v>
      </c>
    </row>
    <row r="270" spans="1:20" ht="12.75" customHeight="1">
      <c r="A270" s="29"/>
      <c r="B270" s="20"/>
      <c r="C270" s="19">
        <v>4120</v>
      </c>
      <c r="D270" s="20" t="s">
        <v>27</v>
      </c>
      <c r="E270" s="12">
        <f>'[1]Arkusz1'!N277</f>
        <v>19681</v>
      </c>
      <c r="F270" s="13">
        <f>'[1]Arkusz1'!I277</f>
        <v>19681</v>
      </c>
      <c r="G270" s="21"/>
      <c r="H270" s="21"/>
      <c r="I270" s="13">
        <f t="shared" si="43"/>
        <v>19681</v>
      </c>
      <c r="J270" s="22">
        <v>7772.42</v>
      </c>
      <c r="K270" s="59">
        <f t="shared" si="48"/>
        <v>39.491997357857834</v>
      </c>
      <c r="L270" s="12">
        <f>'[1]Arkusz1'!M277</f>
        <v>0</v>
      </c>
      <c r="M270" s="22"/>
      <c r="N270" s="22"/>
      <c r="O270" s="12">
        <f t="shared" si="44"/>
        <v>0</v>
      </c>
      <c r="P270" s="18"/>
      <c r="Q270" s="59"/>
      <c r="R270" s="12">
        <f t="shared" si="49"/>
        <v>19681</v>
      </c>
      <c r="S270" s="12">
        <f t="shared" si="46"/>
        <v>7772.42</v>
      </c>
      <c r="T270" s="57">
        <f t="shared" si="47"/>
        <v>39.491997357857834</v>
      </c>
    </row>
    <row r="271" spans="1:20" ht="12.75" customHeight="1">
      <c r="A271" s="29"/>
      <c r="B271" s="20"/>
      <c r="C271" s="19">
        <v>4210</v>
      </c>
      <c r="D271" s="20" t="s">
        <v>129</v>
      </c>
      <c r="E271" s="12">
        <f>'[1]Arkusz1'!N278</f>
        <v>17190</v>
      </c>
      <c r="F271" s="13">
        <f>'[1]Arkusz1'!I278</f>
        <v>17190</v>
      </c>
      <c r="G271" s="21"/>
      <c r="H271" s="21"/>
      <c r="I271" s="13">
        <f t="shared" si="43"/>
        <v>17190</v>
      </c>
      <c r="J271" s="22">
        <v>5139.28</v>
      </c>
      <c r="K271" s="59">
        <f t="shared" si="48"/>
        <v>29.89691681210006</v>
      </c>
      <c r="L271" s="12">
        <f>'[1]Arkusz1'!M278</f>
        <v>0</v>
      </c>
      <c r="M271" s="22"/>
      <c r="N271" s="22"/>
      <c r="O271" s="12">
        <f t="shared" si="44"/>
        <v>0</v>
      </c>
      <c r="P271" s="18"/>
      <c r="Q271" s="59"/>
      <c r="R271" s="12">
        <f t="shared" si="49"/>
        <v>17190</v>
      </c>
      <c r="S271" s="12">
        <f t="shared" si="46"/>
        <v>5139.28</v>
      </c>
      <c r="T271" s="57">
        <f t="shared" si="47"/>
        <v>29.89691681210006</v>
      </c>
    </row>
    <row r="272" spans="1:20" ht="12.75" customHeight="1">
      <c r="A272" s="29"/>
      <c r="B272" s="20"/>
      <c r="C272" s="19">
        <v>4240</v>
      </c>
      <c r="D272" s="20" t="s">
        <v>116</v>
      </c>
      <c r="E272" s="12">
        <f>'[1]Arkusz1'!N279</f>
        <v>2500</v>
      </c>
      <c r="F272" s="13">
        <f>'[1]Arkusz1'!I279</f>
        <v>2500</v>
      </c>
      <c r="G272" s="21"/>
      <c r="H272" s="21"/>
      <c r="I272" s="13">
        <f t="shared" si="43"/>
        <v>2500</v>
      </c>
      <c r="J272" s="22">
        <v>340</v>
      </c>
      <c r="K272" s="59">
        <f t="shared" si="48"/>
        <v>13.6</v>
      </c>
      <c r="L272" s="12">
        <f>'[1]Arkusz1'!M279</f>
        <v>0</v>
      </c>
      <c r="M272" s="22"/>
      <c r="N272" s="22"/>
      <c r="O272" s="12">
        <f t="shared" si="44"/>
        <v>0</v>
      </c>
      <c r="P272" s="18"/>
      <c r="Q272" s="59"/>
      <c r="R272" s="12">
        <f t="shared" si="49"/>
        <v>2500</v>
      </c>
      <c r="S272" s="12">
        <f t="shared" si="46"/>
        <v>340</v>
      </c>
      <c r="T272" s="57">
        <f t="shared" si="47"/>
        <v>13.6</v>
      </c>
    </row>
    <row r="273" spans="1:20" ht="12.75" customHeight="1">
      <c r="A273" s="29"/>
      <c r="B273" s="20"/>
      <c r="C273" s="19">
        <v>4260</v>
      </c>
      <c r="D273" s="20" t="s">
        <v>62</v>
      </c>
      <c r="E273" s="12">
        <f>'[1]Arkusz1'!N280</f>
        <v>65900</v>
      </c>
      <c r="F273" s="13">
        <f>'[1]Arkusz1'!I280</f>
        <v>65900</v>
      </c>
      <c r="G273" s="21"/>
      <c r="H273" s="21"/>
      <c r="I273" s="13">
        <f t="shared" si="43"/>
        <v>65900</v>
      </c>
      <c r="J273" s="22">
        <v>45800.99</v>
      </c>
      <c r="K273" s="59">
        <f t="shared" si="48"/>
        <v>69.5007435508346</v>
      </c>
      <c r="L273" s="12">
        <f>'[1]Arkusz1'!M280</f>
        <v>0</v>
      </c>
      <c r="M273" s="22"/>
      <c r="N273" s="22"/>
      <c r="O273" s="12">
        <f t="shared" si="44"/>
        <v>0</v>
      </c>
      <c r="P273" s="18"/>
      <c r="Q273" s="59"/>
      <c r="R273" s="12">
        <f t="shared" si="49"/>
        <v>65900</v>
      </c>
      <c r="S273" s="12">
        <f t="shared" si="46"/>
        <v>45800.99</v>
      </c>
      <c r="T273" s="57">
        <f t="shared" si="47"/>
        <v>69.5007435508346</v>
      </c>
    </row>
    <row r="274" spans="1:20" ht="12.75" customHeight="1">
      <c r="A274" s="29"/>
      <c r="B274" s="20"/>
      <c r="C274" s="19">
        <v>4270</v>
      </c>
      <c r="D274" s="20" t="s">
        <v>43</v>
      </c>
      <c r="E274" s="12">
        <f>'[1]Arkusz1'!N281</f>
        <v>1400</v>
      </c>
      <c r="F274" s="13">
        <f>'[1]Arkusz1'!I281</f>
        <v>1400</v>
      </c>
      <c r="G274" s="21"/>
      <c r="H274" s="21"/>
      <c r="I274" s="13">
        <f t="shared" si="43"/>
        <v>1400</v>
      </c>
      <c r="J274" s="22">
        <v>244</v>
      </c>
      <c r="K274" s="59">
        <f t="shared" si="48"/>
        <v>17.428571428571427</v>
      </c>
      <c r="L274" s="12">
        <f>'[1]Arkusz1'!M281</f>
        <v>0</v>
      </c>
      <c r="M274" s="22"/>
      <c r="N274" s="22"/>
      <c r="O274" s="12">
        <f t="shared" si="44"/>
        <v>0</v>
      </c>
      <c r="P274" s="18"/>
      <c r="Q274" s="59"/>
      <c r="R274" s="12">
        <f t="shared" si="49"/>
        <v>1400</v>
      </c>
      <c r="S274" s="12">
        <f t="shared" si="46"/>
        <v>244</v>
      </c>
      <c r="T274" s="57">
        <f t="shared" si="47"/>
        <v>17.428571428571427</v>
      </c>
    </row>
    <row r="275" spans="1:20" ht="12.75" customHeight="1">
      <c r="A275" s="29"/>
      <c r="B275" s="20"/>
      <c r="C275" s="19">
        <v>4280</v>
      </c>
      <c r="D275" s="20" t="s">
        <v>63</v>
      </c>
      <c r="E275" s="12">
        <f>'[1]Arkusz1'!N282</f>
        <v>1000</v>
      </c>
      <c r="F275" s="13">
        <f>'[1]Arkusz1'!I282</f>
        <v>1000</v>
      </c>
      <c r="G275" s="21"/>
      <c r="H275" s="21"/>
      <c r="I275" s="13">
        <f t="shared" si="43"/>
        <v>1000</v>
      </c>
      <c r="J275" s="22">
        <v>40</v>
      </c>
      <c r="K275" s="59">
        <f t="shared" si="48"/>
        <v>4</v>
      </c>
      <c r="L275" s="12">
        <f>'[1]Arkusz1'!M282</f>
        <v>0</v>
      </c>
      <c r="M275" s="22"/>
      <c r="N275" s="22"/>
      <c r="O275" s="12">
        <f t="shared" si="44"/>
        <v>0</v>
      </c>
      <c r="P275" s="18"/>
      <c r="Q275" s="59"/>
      <c r="R275" s="12">
        <f t="shared" si="49"/>
        <v>1000</v>
      </c>
      <c r="S275" s="12">
        <f t="shared" si="46"/>
        <v>40</v>
      </c>
      <c r="T275" s="57">
        <f t="shared" si="47"/>
        <v>4</v>
      </c>
    </row>
    <row r="276" spans="1:20" ht="12.75" customHeight="1">
      <c r="A276" s="29"/>
      <c r="B276" s="20"/>
      <c r="C276" s="19">
        <v>4300</v>
      </c>
      <c r="D276" s="20" t="s">
        <v>56</v>
      </c>
      <c r="E276" s="12">
        <f>'[1]Arkusz1'!N283</f>
        <v>16906</v>
      </c>
      <c r="F276" s="13">
        <f>'[1]Arkusz1'!I283</f>
        <v>16906</v>
      </c>
      <c r="G276" s="21"/>
      <c r="H276" s="21"/>
      <c r="I276" s="13">
        <f t="shared" si="43"/>
        <v>16906</v>
      </c>
      <c r="J276" s="22">
        <v>9293.02</v>
      </c>
      <c r="K276" s="59">
        <f t="shared" si="48"/>
        <v>54.96876848456169</v>
      </c>
      <c r="L276" s="12">
        <f>'[1]Arkusz1'!M283</f>
        <v>0</v>
      </c>
      <c r="M276" s="22"/>
      <c r="N276" s="22"/>
      <c r="O276" s="12">
        <f t="shared" si="44"/>
        <v>0</v>
      </c>
      <c r="P276" s="18"/>
      <c r="Q276" s="59"/>
      <c r="R276" s="12">
        <f t="shared" si="49"/>
        <v>16906</v>
      </c>
      <c r="S276" s="12">
        <f t="shared" si="46"/>
        <v>9293.02</v>
      </c>
      <c r="T276" s="57">
        <f t="shared" si="47"/>
        <v>54.96876848456169</v>
      </c>
    </row>
    <row r="277" spans="1:20" ht="12.75" customHeight="1">
      <c r="A277" s="29"/>
      <c r="B277" s="20"/>
      <c r="C277" s="19">
        <v>4350</v>
      </c>
      <c r="D277" s="20" t="s">
        <v>130</v>
      </c>
      <c r="E277" s="12">
        <f>'[1]Arkusz1'!N284</f>
        <v>1000</v>
      </c>
      <c r="F277" s="13">
        <f>'[1]Arkusz1'!I284</f>
        <v>1000</v>
      </c>
      <c r="G277" s="21"/>
      <c r="H277" s="21"/>
      <c r="I277" s="13">
        <f t="shared" si="43"/>
        <v>1000</v>
      </c>
      <c r="J277" s="22">
        <v>244</v>
      </c>
      <c r="K277" s="59">
        <f t="shared" si="48"/>
        <v>24.4</v>
      </c>
      <c r="L277" s="12">
        <f>'[1]Arkusz1'!M284</f>
        <v>0</v>
      </c>
      <c r="M277" s="22"/>
      <c r="N277" s="22"/>
      <c r="O277" s="12">
        <f t="shared" si="44"/>
        <v>0</v>
      </c>
      <c r="P277" s="18"/>
      <c r="Q277" s="59"/>
      <c r="R277" s="12">
        <f t="shared" si="49"/>
        <v>1000</v>
      </c>
      <c r="S277" s="12">
        <f t="shared" si="46"/>
        <v>244</v>
      </c>
      <c r="T277" s="57">
        <f t="shared" si="47"/>
        <v>24.4</v>
      </c>
    </row>
    <row r="278" spans="1:20" ht="24.75" customHeight="1">
      <c r="A278" s="29"/>
      <c r="B278" s="20"/>
      <c r="C278" s="19">
        <v>4370</v>
      </c>
      <c r="D278" s="27" t="s">
        <v>66</v>
      </c>
      <c r="E278" s="12">
        <f>'[1]Arkusz1'!N285</f>
        <v>1000</v>
      </c>
      <c r="F278" s="13">
        <f>'[1]Arkusz1'!I285</f>
        <v>1000</v>
      </c>
      <c r="G278" s="21"/>
      <c r="H278" s="21"/>
      <c r="I278" s="13">
        <f t="shared" si="43"/>
        <v>1000</v>
      </c>
      <c r="J278" s="22">
        <v>558.75</v>
      </c>
      <c r="K278" s="59">
        <f t="shared" si="48"/>
        <v>55.875</v>
      </c>
      <c r="L278" s="12">
        <f>'[1]Arkusz1'!M285</f>
        <v>0</v>
      </c>
      <c r="M278" s="22"/>
      <c r="N278" s="22"/>
      <c r="O278" s="12">
        <f t="shared" si="44"/>
        <v>0</v>
      </c>
      <c r="P278" s="18"/>
      <c r="Q278" s="59"/>
      <c r="R278" s="12">
        <f t="shared" si="49"/>
        <v>1000</v>
      </c>
      <c r="S278" s="12">
        <f t="shared" si="46"/>
        <v>558.75</v>
      </c>
      <c r="T278" s="57">
        <f t="shared" si="47"/>
        <v>55.875</v>
      </c>
    </row>
    <row r="279" spans="1:20" ht="12.75" customHeight="1">
      <c r="A279" s="29"/>
      <c r="B279" s="20"/>
      <c r="C279" s="19">
        <v>4410</v>
      </c>
      <c r="D279" s="20" t="s">
        <v>67</v>
      </c>
      <c r="E279" s="12">
        <f>'[1]Arkusz1'!N286</f>
        <v>1900</v>
      </c>
      <c r="F279" s="13">
        <f>'[1]Arkusz1'!I286</f>
        <v>1900</v>
      </c>
      <c r="G279" s="21"/>
      <c r="H279" s="21"/>
      <c r="I279" s="13">
        <f t="shared" si="43"/>
        <v>1900</v>
      </c>
      <c r="J279" s="22">
        <v>1300</v>
      </c>
      <c r="K279" s="59">
        <f t="shared" si="48"/>
        <v>68.42105263157895</v>
      </c>
      <c r="L279" s="12">
        <f>'[1]Arkusz1'!M286</f>
        <v>0</v>
      </c>
      <c r="M279" s="22"/>
      <c r="N279" s="22"/>
      <c r="O279" s="12">
        <f t="shared" si="44"/>
        <v>0</v>
      </c>
      <c r="P279" s="18"/>
      <c r="Q279" s="59"/>
      <c r="R279" s="12">
        <f t="shared" si="49"/>
        <v>1900</v>
      </c>
      <c r="S279" s="12">
        <f t="shared" si="46"/>
        <v>1300</v>
      </c>
      <c r="T279" s="57">
        <f t="shared" si="47"/>
        <v>68.42105263157895</v>
      </c>
    </row>
    <row r="280" spans="1:20" ht="14.25" customHeight="1">
      <c r="A280" s="29"/>
      <c r="B280" s="20"/>
      <c r="C280" s="19">
        <v>4430</v>
      </c>
      <c r="D280" s="20" t="s">
        <v>31</v>
      </c>
      <c r="E280" s="12">
        <f>'[1]Arkusz1'!N287</f>
        <v>2400</v>
      </c>
      <c r="F280" s="13">
        <f>'[1]Arkusz1'!I287</f>
        <v>2400</v>
      </c>
      <c r="G280" s="21"/>
      <c r="H280" s="21"/>
      <c r="I280" s="13">
        <f t="shared" si="43"/>
        <v>2400</v>
      </c>
      <c r="J280" s="22">
        <v>2400</v>
      </c>
      <c r="K280" s="59">
        <f t="shared" si="48"/>
        <v>100</v>
      </c>
      <c r="L280" s="12">
        <f>'[1]Arkusz1'!M287</f>
        <v>0</v>
      </c>
      <c r="M280" s="22"/>
      <c r="N280" s="22"/>
      <c r="O280" s="12">
        <f t="shared" si="44"/>
        <v>0</v>
      </c>
      <c r="P280" s="18"/>
      <c r="Q280" s="59"/>
      <c r="R280" s="12">
        <f t="shared" si="49"/>
        <v>2400</v>
      </c>
      <c r="S280" s="12">
        <f t="shared" si="46"/>
        <v>2400</v>
      </c>
      <c r="T280" s="57">
        <f t="shared" si="47"/>
        <v>100</v>
      </c>
    </row>
    <row r="281" spans="1:20" ht="12.75" customHeight="1">
      <c r="A281" s="29"/>
      <c r="B281" s="20"/>
      <c r="C281" s="19">
        <v>4440</v>
      </c>
      <c r="D281" s="20" t="s">
        <v>118</v>
      </c>
      <c r="E281" s="12">
        <f>'[1]Arkusz1'!N288</f>
        <v>45764</v>
      </c>
      <c r="F281" s="13">
        <f>'[1]Arkusz1'!I288</f>
        <v>45764</v>
      </c>
      <c r="G281" s="21"/>
      <c r="H281" s="21"/>
      <c r="I281" s="13">
        <f t="shared" si="43"/>
        <v>45764</v>
      </c>
      <c r="J281" s="22">
        <v>34323</v>
      </c>
      <c r="K281" s="59">
        <f t="shared" si="48"/>
        <v>75</v>
      </c>
      <c r="L281" s="12">
        <f>'[1]Arkusz1'!M288</f>
        <v>0</v>
      </c>
      <c r="M281" s="22"/>
      <c r="N281" s="22"/>
      <c r="O281" s="12">
        <f t="shared" si="44"/>
        <v>0</v>
      </c>
      <c r="P281" s="18"/>
      <c r="Q281" s="59"/>
      <c r="R281" s="12">
        <f t="shared" si="49"/>
        <v>45764</v>
      </c>
      <c r="S281" s="12">
        <f t="shared" si="46"/>
        <v>34323</v>
      </c>
      <c r="T281" s="57">
        <f t="shared" si="47"/>
        <v>75</v>
      </c>
    </row>
    <row r="282" spans="1:20" ht="12.75" customHeight="1">
      <c r="A282" s="24"/>
      <c r="B282" s="20"/>
      <c r="C282" s="19">
        <v>4700</v>
      </c>
      <c r="D282" s="20" t="s">
        <v>72</v>
      </c>
      <c r="E282" s="12">
        <f>'[1]Arkusz1'!N289</f>
        <v>92</v>
      </c>
      <c r="F282" s="13">
        <f>'[1]Arkusz1'!I289</f>
        <v>92</v>
      </c>
      <c r="G282" s="21"/>
      <c r="H282" s="21"/>
      <c r="I282" s="13">
        <f t="shared" si="43"/>
        <v>92</v>
      </c>
      <c r="J282" s="22">
        <v>91.5</v>
      </c>
      <c r="K282" s="59">
        <f t="shared" si="48"/>
        <v>99.45652173913044</v>
      </c>
      <c r="L282" s="12">
        <f>'[1]Arkusz1'!M289</f>
        <v>0</v>
      </c>
      <c r="M282" s="22"/>
      <c r="N282" s="22"/>
      <c r="O282" s="12">
        <f t="shared" si="44"/>
        <v>0</v>
      </c>
      <c r="P282" s="18"/>
      <c r="Q282" s="59"/>
      <c r="R282" s="12">
        <f t="shared" si="49"/>
        <v>92</v>
      </c>
      <c r="S282" s="12">
        <f t="shared" si="46"/>
        <v>91.5</v>
      </c>
      <c r="T282" s="57">
        <f t="shared" si="47"/>
        <v>99.45652173913044</v>
      </c>
    </row>
    <row r="283" spans="1:20" ht="12.75" customHeight="1">
      <c r="A283" s="29"/>
      <c r="B283" s="20"/>
      <c r="C283" s="19">
        <v>4740</v>
      </c>
      <c r="D283" s="20" t="s">
        <v>32</v>
      </c>
      <c r="E283" s="12">
        <f>'[1]Arkusz1'!N290</f>
        <v>1140</v>
      </c>
      <c r="F283" s="13">
        <f>'[1]Arkusz1'!I290</f>
        <v>1140</v>
      </c>
      <c r="G283" s="21"/>
      <c r="H283" s="21"/>
      <c r="I283" s="13">
        <f t="shared" si="43"/>
        <v>1140</v>
      </c>
      <c r="J283" s="22">
        <v>579.56</v>
      </c>
      <c r="K283" s="59">
        <f t="shared" si="48"/>
        <v>50.83859649122807</v>
      </c>
      <c r="L283" s="12">
        <f>'[1]Arkusz1'!M290</f>
        <v>0</v>
      </c>
      <c r="M283" s="22"/>
      <c r="N283" s="22"/>
      <c r="O283" s="12">
        <f t="shared" si="44"/>
        <v>0</v>
      </c>
      <c r="P283" s="18"/>
      <c r="Q283" s="59"/>
      <c r="R283" s="12">
        <f t="shared" si="49"/>
        <v>1140</v>
      </c>
      <c r="S283" s="12">
        <f t="shared" si="46"/>
        <v>579.56</v>
      </c>
      <c r="T283" s="57">
        <f t="shared" si="47"/>
        <v>50.83859649122807</v>
      </c>
    </row>
    <row r="284" spans="1:20" ht="12.75" customHeight="1">
      <c r="A284" s="29"/>
      <c r="B284" s="20"/>
      <c r="C284" s="19">
        <v>4750</v>
      </c>
      <c r="D284" s="20" t="s">
        <v>33</v>
      </c>
      <c r="E284" s="12">
        <f>'[1]Arkusz1'!N291</f>
        <v>1250</v>
      </c>
      <c r="F284" s="13">
        <f>'[1]Arkusz1'!I291</f>
        <v>1250</v>
      </c>
      <c r="G284" s="21"/>
      <c r="H284" s="21"/>
      <c r="I284" s="13">
        <f t="shared" si="43"/>
        <v>1250</v>
      </c>
      <c r="J284" s="22">
        <v>819.93</v>
      </c>
      <c r="K284" s="59">
        <f t="shared" si="48"/>
        <v>65.5944</v>
      </c>
      <c r="L284" s="12">
        <f>'[1]Arkusz1'!M291</f>
        <v>0</v>
      </c>
      <c r="M284" s="22"/>
      <c r="N284" s="22"/>
      <c r="O284" s="12">
        <f t="shared" si="44"/>
        <v>0</v>
      </c>
      <c r="P284" s="18"/>
      <c r="Q284" s="59"/>
      <c r="R284" s="12">
        <f t="shared" si="49"/>
        <v>1250</v>
      </c>
      <c r="S284" s="12">
        <f t="shared" si="46"/>
        <v>819.93</v>
      </c>
      <c r="T284" s="57">
        <f t="shared" si="47"/>
        <v>65.5944</v>
      </c>
    </row>
    <row r="285" spans="1:20" ht="12.75" customHeight="1">
      <c r="A285" s="29"/>
      <c r="B285" s="20"/>
      <c r="C285" s="19"/>
      <c r="D285" s="20"/>
      <c r="E285" s="12"/>
      <c r="F285" s="13"/>
      <c r="G285" s="21"/>
      <c r="H285" s="21"/>
      <c r="I285" s="13"/>
      <c r="J285" s="22"/>
      <c r="K285" s="59"/>
      <c r="L285" s="12"/>
      <c r="M285" s="22"/>
      <c r="N285" s="22"/>
      <c r="O285" s="12"/>
      <c r="P285" s="18"/>
      <c r="Q285" s="59"/>
      <c r="R285" s="12"/>
      <c r="S285" s="12"/>
      <c r="T285" s="57"/>
    </row>
    <row r="286" spans="1:20" s="14" customFormat="1" ht="12.75" customHeight="1">
      <c r="A286" s="28"/>
      <c r="B286" s="16">
        <v>80113</v>
      </c>
      <c r="C286" s="15"/>
      <c r="D286" s="16" t="s">
        <v>131</v>
      </c>
      <c r="E286" s="12">
        <f>'[1]Arkusz1'!N293</f>
        <v>169749</v>
      </c>
      <c r="F286" s="13">
        <f>'[1]Arkusz1'!I293</f>
        <v>169749</v>
      </c>
      <c r="G286" s="17">
        <f>SUM(G287:G302)</f>
        <v>0</v>
      </c>
      <c r="H286" s="17">
        <f>SUM(H287:H302)</f>
        <v>0</v>
      </c>
      <c r="I286" s="13">
        <f t="shared" si="43"/>
        <v>169749</v>
      </c>
      <c r="J286" s="18">
        <v>89283.52</v>
      </c>
      <c r="K286" s="58">
        <f t="shared" si="48"/>
        <v>52.597376125927106</v>
      </c>
      <c r="L286" s="12">
        <f>'[1]Arkusz1'!M293</f>
        <v>0</v>
      </c>
      <c r="M286" s="18">
        <f>SUM(M287:M300)</f>
        <v>0</v>
      </c>
      <c r="N286" s="18">
        <f>SUM(N287:N300)</f>
        <v>0</v>
      </c>
      <c r="O286" s="12">
        <f t="shared" si="44"/>
        <v>0</v>
      </c>
      <c r="P286" s="18"/>
      <c r="Q286" s="58"/>
      <c r="R286" s="12">
        <f aca="true" t="shared" si="50" ref="R286:R302">I286+O286</f>
        <v>169749</v>
      </c>
      <c r="S286" s="12">
        <f t="shared" si="46"/>
        <v>89283.52</v>
      </c>
      <c r="T286" s="57">
        <f t="shared" si="47"/>
        <v>52.597376125927106</v>
      </c>
    </row>
    <row r="287" spans="1:20" ht="12.75" customHeight="1">
      <c r="A287" s="29"/>
      <c r="B287" s="20"/>
      <c r="C287" s="19">
        <v>3020</v>
      </c>
      <c r="D287" s="20" t="s">
        <v>132</v>
      </c>
      <c r="E287" s="12">
        <f>'[1]Arkusz1'!N294</f>
        <v>150</v>
      </c>
      <c r="F287" s="13">
        <f>'[1]Arkusz1'!I294</f>
        <v>150</v>
      </c>
      <c r="G287" s="21"/>
      <c r="H287" s="21"/>
      <c r="I287" s="13">
        <f t="shared" si="43"/>
        <v>150</v>
      </c>
      <c r="J287" s="22">
        <v>101.4</v>
      </c>
      <c r="K287" s="59">
        <f t="shared" si="48"/>
        <v>67.6</v>
      </c>
      <c r="L287" s="12">
        <f>'[1]Arkusz1'!M294</f>
        <v>0</v>
      </c>
      <c r="M287" s="22"/>
      <c r="N287" s="22"/>
      <c r="O287" s="12">
        <f t="shared" si="44"/>
        <v>0</v>
      </c>
      <c r="P287" s="18"/>
      <c r="Q287" s="59"/>
      <c r="R287" s="12">
        <f t="shared" si="50"/>
        <v>150</v>
      </c>
      <c r="S287" s="12">
        <f t="shared" si="46"/>
        <v>101.4</v>
      </c>
      <c r="T287" s="57">
        <f t="shared" si="47"/>
        <v>67.6</v>
      </c>
    </row>
    <row r="288" spans="1:20" ht="12.75" customHeight="1">
      <c r="A288" s="29"/>
      <c r="B288" s="20"/>
      <c r="C288" s="19">
        <v>3030</v>
      </c>
      <c r="D288" s="20" t="s">
        <v>55</v>
      </c>
      <c r="E288" s="12">
        <f>'[1]Arkusz1'!N295</f>
        <v>2562</v>
      </c>
      <c r="F288" s="13">
        <f>'[1]Arkusz1'!I295</f>
        <v>2562</v>
      </c>
      <c r="G288" s="21"/>
      <c r="H288" s="21"/>
      <c r="I288" s="13">
        <f t="shared" si="43"/>
        <v>2562</v>
      </c>
      <c r="J288" s="22"/>
      <c r="K288" s="59">
        <f t="shared" si="48"/>
        <v>0</v>
      </c>
      <c r="L288" s="12">
        <f>'[1]Arkusz1'!M295</f>
        <v>0</v>
      </c>
      <c r="M288" s="22"/>
      <c r="N288" s="22"/>
      <c r="O288" s="12">
        <f t="shared" si="44"/>
        <v>0</v>
      </c>
      <c r="P288" s="18"/>
      <c r="Q288" s="59"/>
      <c r="R288" s="12">
        <f t="shared" si="50"/>
        <v>2562</v>
      </c>
      <c r="S288" s="12">
        <f t="shared" si="46"/>
        <v>0</v>
      </c>
      <c r="T288" s="57">
        <f t="shared" si="47"/>
        <v>0</v>
      </c>
    </row>
    <row r="289" spans="1:20" ht="12.75" customHeight="1">
      <c r="A289" s="29"/>
      <c r="B289" s="20"/>
      <c r="C289" s="19">
        <v>4010</v>
      </c>
      <c r="D289" s="20" t="s">
        <v>133</v>
      </c>
      <c r="E289" s="12">
        <f>'[1]Arkusz1'!N296</f>
        <v>36666</v>
      </c>
      <c r="F289" s="13">
        <f>'[1]Arkusz1'!I296</f>
        <v>36666</v>
      </c>
      <c r="G289" s="21"/>
      <c r="H289" s="21"/>
      <c r="I289" s="13">
        <f t="shared" si="43"/>
        <v>36666</v>
      </c>
      <c r="J289" s="22">
        <v>16173.7</v>
      </c>
      <c r="K289" s="59">
        <f t="shared" si="48"/>
        <v>44.11089292532591</v>
      </c>
      <c r="L289" s="12">
        <f>'[1]Arkusz1'!M296</f>
        <v>0</v>
      </c>
      <c r="M289" s="22"/>
      <c r="N289" s="22"/>
      <c r="O289" s="12">
        <f t="shared" si="44"/>
        <v>0</v>
      </c>
      <c r="P289" s="18"/>
      <c r="Q289" s="59"/>
      <c r="R289" s="12">
        <f t="shared" si="50"/>
        <v>36666</v>
      </c>
      <c r="S289" s="12">
        <f t="shared" si="46"/>
        <v>16173.7</v>
      </c>
      <c r="T289" s="57">
        <f t="shared" si="47"/>
        <v>44.11089292532591</v>
      </c>
    </row>
    <row r="290" spans="1:20" ht="12.75" customHeight="1">
      <c r="A290" s="29"/>
      <c r="B290" s="20"/>
      <c r="C290" s="19">
        <v>4040</v>
      </c>
      <c r="D290" s="20" t="s">
        <v>114</v>
      </c>
      <c r="E290" s="12">
        <f>'[1]Arkusz1'!N297</f>
        <v>2708</v>
      </c>
      <c r="F290" s="13">
        <f>'[1]Arkusz1'!I297</f>
        <v>2708</v>
      </c>
      <c r="G290" s="21"/>
      <c r="H290" s="21"/>
      <c r="I290" s="13">
        <f t="shared" si="43"/>
        <v>2708</v>
      </c>
      <c r="J290" s="22">
        <v>2707.38</v>
      </c>
      <c r="K290" s="59">
        <f t="shared" si="48"/>
        <v>99.97710487444608</v>
      </c>
      <c r="L290" s="12">
        <f>'[1]Arkusz1'!M297</f>
        <v>0</v>
      </c>
      <c r="M290" s="22"/>
      <c r="N290" s="22"/>
      <c r="O290" s="12">
        <f t="shared" si="44"/>
        <v>0</v>
      </c>
      <c r="P290" s="18"/>
      <c r="Q290" s="59"/>
      <c r="R290" s="12">
        <f t="shared" si="50"/>
        <v>2708</v>
      </c>
      <c r="S290" s="12">
        <f t="shared" si="46"/>
        <v>2707.38</v>
      </c>
      <c r="T290" s="57">
        <f t="shared" si="47"/>
        <v>99.97710487444608</v>
      </c>
    </row>
    <row r="291" spans="1:20" ht="12.75" customHeight="1">
      <c r="A291" s="29"/>
      <c r="B291" s="20"/>
      <c r="C291" s="19">
        <v>4110</v>
      </c>
      <c r="D291" s="20" t="s">
        <v>134</v>
      </c>
      <c r="E291" s="12">
        <f>'[1]Arkusz1'!N298</f>
        <v>5613</v>
      </c>
      <c r="F291" s="13">
        <f>'[1]Arkusz1'!I298</f>
        <v>5613</v>
      </c>
      <c r="G291" s="21"/>
      <c r="H291" s="21"/>
      <c r="I291" s="13">
        <f t="shared" si="43"/>
        <v>5613</v>
      </c>
      <c r="J291" s="22">
        <v>3132.04</v>
      </c>
      <c r="K291" s="59">
        <f t="shared" si="48"/>
        <v>55.79975057901301</v>
      </c>
      <c r="L291" s="12">
        <f>'[1]Arkusz1'!M298</f>
        <v>0</v>
      </c>
      <c r="M291" s="22"/>
      <c r="N291" s="22"/>
      <c r="O291" s="12">
        <f t="shared" si="44"/>
        <v>0</v>
      </c>
      <c r="P291" s="18"/>
      <c r="Q291" s="59"/>
      <c r="R291" s="12">
        <f t="shared" si="50"/>
        <v>5613</v>
      </c>
      <c r="S291" s="12">
        <f t="shared" si="46"/>
        <v>3132.04</v>
      </c>
      <c r="T291" s="57">
        <f t="shared" si="47"/>
        <v>55.79975057901301</v>
      </c>
    </row>
    <row r="292" spans="1:20" ht="12.75" customHeight="1">
      <c r="A292" s="29"/>
      <c r="B292" s="20"/>
      <c r="C292" s="19">
        <v>4120</v>
      </c>
      <c r="D292" s="20" t="s">
        <v>135</v>
      </c>
      <c r="E292" s="12">
        <f>'[1]Arkusz1'!N299</f>
        <v>896</v>
      </c>
      <c r="F292" s="13">
        <f>'[1]Arkusz1'!I299</f>
        <v>896</v>
      </c>
      <c r="G292" s="21"/>
      <c r="H292" s="21"/>
      <c r="I292" s="13">
        <f t="shared" si="43"/>
        <v>896</v>
      </c>
      <c r="J292" s="22">
        <v>463.11</v>
      </c>
      <c r="K292" s="59">
        <f t="shared" si="48"/>
        <v>51.68638392857143</v>
      </c>
      <c r="L292" s="12">
        <f>'[1]Arkusz1'!M299</f>
        <v>0</v>
      </c>
      <c r="M292" s="22"/>
      <c r="N292" s="22"/>
      <c r="O292" s="12">
        <f t="shared" si="44"/>
        <v>0</v>
      </c>
      <c r="P292" s="18"/>
      <c r="Q292" s="59"/>
      <c r="R292" s="12">
        <f t="shared" si="50"/>
        <v>896</v>
      </c>
      <c r="S292" s="12">
        <f t="shared" si="46"/>
        <v>463.11</v>
      </c>
      <c r="T292" s="57">
        <f t="shared" si="47"/>
        <v>51.68638392857143</v>
      </c>
    </row>
    <row r="293" spans="1:20" ht="12.75" customHeight="1">
      <c r="A293" s="29"/>
      <c r="B293" s="20"/>
      <c r="C293" s="19">
        <v>4210</v>
      </c>
      <c r="D293" s="20" t="s">
        <v>136</v>
      </c>
      <c r="E293" s="12">
        <f>'[1]Arkusz1'!N300</f>
        <v>41187</v>
      </c>
      <c r="F293" s="13">
        <f>'[1]Arkusz1'!I300</f>
        <v>41187</v>
      </c>
      <c r="G293" s="21"/>
      <c r="H293" s="21"/>
      <c r="I293" s="13">
        <f t="shared" si="43"/>
        <v>41187</v>
      </c>
      <c r="J293" s="22">
        <v>23210.93</v>
      </c>
      <c r="K293" s="59">
        <f t="shared" si="48"/>
        <v>56.35499065239032</v>
      </c>
      <c r="L293" s="12">
        <f>'[1]Arkusz1'!M300</f>
        <v>0</v>
      </c>
      <c r="M293" s="22"/>
      <c r="N293" s="22"/>
      <c r="O293" s="12">
        <f t="shared" si="44"/>
        <v>0</v>
      </c>
      <c r="P293" s="18"/>
      <c r="Q293" s="59"/>
      <c r="R293" s="12">
        <f t="shared" si="50"/>
        <v>41187</v>
      </c>
      <c r="S293" s="12">
        <f t="shared" si="46"/>
        <v>23210.93</v>
      </c>
      <c r="T293" s="57">
        <f t="shared" si="47"/>
        <v>56.35499065239032</v>
      </c>
    </row>
    <row r="294" spans="1:20" ht="12.75" customHeight="1">
      <c r="A294" s="29"/>
      <c r="B294" s="20"/>
      <c r="C294" s="19">
        <v>4270</v>
      </c>
      <c r="D294" s="20" t="s">
        <v>137</v>
      </c>
      <c r="E294" s="12">
        <f>'[1]Arkusz1'!N301</f>
        <v>5000</v>
      </c>
      <c r="F294" s="13">
        <f>'[1]Arkusz1'!I301</f>
        <v>5000</v>
      </c>
      <c r="G294" s="21"/>
      <c r="H294" s="21"/>
      <c r="I294" s="13">
        <f t="shared" si="43"/>
        <v>5000</v>
      </c>
      <c r="J294" s="22">
        <v>1151.68</v>
      </c>
      <c r="K294" s="59">
        <f t="shared" si="48"/>
        <v>23.0336</v>
      </c>
      <c r="L294" s="12">
        <f>'[1]Arkusz1'!M301</f>
        <v>0</v>
      </c>
      <c r="M294" s="22"/>
      <c r="N294" s="22"/>
      <c r="O294" s="12">
        <f t="shared" si="44"/>
        <v>0</v>
      </c>
      <c r="P294" s="18"/>
      <c r="Q294" s="59"/>
      <c r="R294" s="12">
        <f t="shared" si="50"/>
        <v>5000</v>
      </c>
      <c r="S294" s="12">
        <f t="shared" si="46"/>
        <v>1151.68</v>
      </c>
      <c r="T294" s="57">
        <f t="shared" si="47"/>
        <v>23.0336</v>
      </c>
    </row>
    <row r="295" spans="1:20" ht="12.75" customHeight="1">
      <c r="A295" s="29"/>
      <c r="B295" s="20"/>
      <c r="C295" s="19">
        <v>4280</v>
      </c>
      <c r="D295" s="20" t="s">
        <v>138</v>
      </c>
      <c r="E295" s="12">
        <f>'[1]Arkusz1'!N302</f>
        <v>150</v>
      </c>
      <c r="F295" s="13">
        <f>'[1]Arkusz1'!I302</f>
        <v>150</v>
      </c>
      <c r="G295" s="21"/>
      <c r="H295" s="21"/>
      <c r="I295" s="13">
        <f t="shared" si="43"/>
        <v>150</v>
      </c>
      <c r="J295" s="22"/>
      <c r="K295" s="59">
        <f t="shared" si="48"/>
        <v>0</v>
      </c>
      <c r="L295" s="12">
        <f>'[1]Arkusz1'!M302</f>
        <v>0</v>
      </c>
      <c r="M295" s="22"/>
      <c r="N295" s="22"/>
      <c r="O295" s="12">
        <f t="shared" si="44"/>
        <v>0</v>
      </c>
      <c r="P295" s="18"/>
      <c r="Q295" s="59"/>
      <c r="R295" s="12">
        <f t="shared" si="50"/>
        <v>150</v>
      </c>
      <c r="S295" s="12">
        <f t="shared" si="46"/>
        <v>0</v>
      </c>
      <c r="T295" s="57">
        <f t="shared" si="47"/>
        <v>0</v>
      </c>
    </row>
    <row r="296" spans="1:20" ht="15">
      <c r="A296" s="29"/>
      <c r="B296" s="20"/>
      <c r="C296" s="19">
        <v>4300</v>
      </c>
      <c r="D296" s="20" t="s">
        <v>56</v>
      </c>
      <c r="E296" s="12">
        <f>'[1]Arkusz1'!N303</f>
        <v>68868</v>
      </c>
      <c r="F296" s="13">
        <f>'[1]Arkusz1'!I303</f>
        <v>68868</v>
      </c>
      <c r="G296" s="21"/>
      <c r="H296" s="21"/>
      <c r="I296" s="13">
        <f t="shared" si="43"/>
        <v>68868</v>
      </c>
      <c r="J296" s="22">
        <v>40000.08</v>
      </c>
      <c r="K296" s="59">
        <f t="shared" si="48"/>
        <v>58.08224429343091</v>
      </c>
      <c r="L296" s="12">
        <f>'[1]Arkusz1'!M303</f>
        <v>0</v>
      </c>
      <c r="M296" s="22"/>
      <c r="N296" s="22"/>
      <c r="O296" s="12">
        <f t="shared" si="44"/>
        <v>0</v>
      </c>
      <c r="P296" s="18"/>
      <c r="Q296" s="59"/>
      <c r="R296" s="12">
        <f t="shared" si="50"/>
        <v>68868</v>
      </c>
      <c r="S296" s="12">
        <f t="shared" si="46"/>
        <v>40000.08</v>
      </c>
      <c r="T296" s="57">
        <f t="shared" si="47"/>
        <v>58.08224429343091</v>
      </c>
    </row>
    <row r="297" spans="1:20" ht="12.75" customHeight="1">
      <c r="A297" s="29"/>
      <c r="B297" s="20"/>
      <c r="C297" s="19">
        <v>4400</v>
      </c>
      <c r="D297" s="20" t="s">
        <v>139</v>
      </c>
      <c r="E297" s="12">
        <f>'[1]Arkusz1'!N304</f>
        <v>2160</v>
      </c>
      <c r="F297" s="13">
        <f>'[1]Arkusz1'!I304</f>
        <v>2160</v>
      </c>
      <c r="G297" s="21"/>
      <c r="H297" s="21"/>
      <c r="I297" s="13">
        <f t="shared" si="43"/>
        <v>2160</v>
      </c>
      <c r="J297" s="22">
        <v>1120</v>
      </c>
      <c r="K297" s="59">
        <f t="shared" si="48"/>
        <v>51.851851851851855</v>
      </c>
      <c r="L297" s="12">
        <f>'[1]Arkusz1'!M304</f>
        <v>0</v>
      </c>
      <c r="M297" s="22"/>
      <c r="N297" s="22"/>
      <c r="O297" s="12">
        <f t="shared" si="44"/>
        <v>0</v>
      </c>
      <c r="P297" s="18"/>
      <c r="Q297" s="59"/>
      <c r="R297" s="12">
        <f t="shared" si="50"/>
        <v>2160</v>
      </c>
      <c r="S297" s="12">
        <f t="shared" si="46"/>
        <v>1120</v>
      </c>
      <c r="T297" s="57">
        <f t="shared" si="47"/>
        <v>51.851851851851855</v>
      </c>
    </row>
    <row r="298" spans="1:20" ht="12.75" customHeight="1">
      <c r="A298" s="29"/>
      <c r="B298" s="20"/>
      <c r="C298" s="19">
        <v>4410</v>
      </c>
      <c r="D298" s="20" t="s">
        <v>67</v>
      </c>
      <c r="E298" s="12">
        <f>'[1]Arkusz1'!N305</f>
        <v>300</v>
      </c>
      <c r="F298" s="13">
        <f>'[1]Arkusz1'!I305</f>
        <v>300</v>
      </c>
      <c r="G298" s="21"/>
      <c r="H298" s="21"/>
      <c r="I298" s="13">
        <f t="shared" si="43"/>
        <v>300</v>
      </c>
      <c r="J298" s="22">
        <v>160.47</v>
      </c>
      <c r="K298" s="59">
        <f t="shared" si="48"/>
        <v>53.49</v>
      </c>
      <c r="L298" s="12">
        <f>'[1]Arkusz1'!M305</f>
        <v>0</v>
      </c>
      <c r="M298" s="22"/>
      <c r="N298" s="22"/>
      <c r="O298" s="12">
        <f t="shared" si="44"/>
        <v>0</v>
      </c>
      <c r="P298" s="18"/>
      <c r="Q298" s="59"/>
      <c r="R298" s="12">
        <f t="shared" si="50"/>
        <v>300</v>
      </c>
      <c r="S298" s="12">
        <f t="shared" si="46"/>
        <v>160.47</v>
      </c>
      <c r="T298" s="57">
        <f t="shared" si="47"/>
        <v>53.49</v>
      </c>
    </row>
    <row r="299" spans="1:20" ht="12.75" customHeight="1">
      <c r="A299" s="29"/>
      <c r="B299" s="20"/>
      <c r="C299" s="19">
        <v>4430</v>
      </c>
      <c r="D299" s="20" t="s">
        <v>31</v>
      </c>
      <c r="E299" s="12">
        <f>'[1]Arkusz1'!N306</f>
        <v>1700</v>
      </c>
      <c r="F299" s="13">
        <f>'[1]Arkusz1'!I306</f>
        <v>1700</v>
      </c>
      <c r="G299" s="21"/>
      <c r="H299" s="21"/>
      <c r="I299" s="13">
        <f t="shared" si="43"/>
        <v>1700</v>
      </c>
      <c r="J299" s="22"/>
      <c r="K299" s="59">
        <f t="shared" si="48"/>
        <v>0</v>
      </c>
      <c r="L299" s="12">
        <f>'[1]Arkusz1'!M306</f>
        <v>0</v>
      </c>
      <c r="M299" s="22"/>
      <c r="N299" s="22"/>
      <c r="O299" s="12">
        <f t="shared" si="44"/>
        <v>0</v>
      </c>
      <c r="P299" s="18"/>
      <c r="Q299" s="59"/>
      <c r="R299" s="12">
        <f t="shared" si="50"/>
        <v>1700</v>
      </c>
      <c r="S299" s="12">
        <f t="shared" si="46"/>
        <v>0</v>
      </c>
      <c r="T299" s="57">
        <f t="shared" si="47"/>
        <v>0</v>
      </c>
    </row>
    <row r="300" spans="1:20" ht="12.75" customHeight="1">
      <c r="A300" s="29"/>
      <c r="B300" s="20"/>
      <c r="C300" s="19">
        <v>4440</v>
      </c>
      <c r="D300" s="20" t="s">
        <v>118</v>
      </c>
      <c r="E300" s="12">
        <f>'[1]Arkusz1'!N307</f>
        <v>1048</v>
      </c>
      <c r="F300" s="13">
        <f>'[1]Arkusz1'!I307</f>
        <v>1048</v>
      </c>
      <c r="G300" s="21"/>
      <c r="H300" s="21"/>
      <c r="I300" s="13">
        <f t="shared" si="43"/>
        <v>1048</v>
      </c>
      <c r="J300" s="22">
        <v>786</v>
      </c>
      <c r="K300" s="59">
        <f t="shared" si="48"/>
        <v>75</v>
      </c>
      <c r="L300" s="12">
        <f>'[1]Arkusz1'!M307</f>
        <v>0</v>
      </c>
      <c r="M300" s="22"/>
      <c r="N300" s="22"/>
      <c r="O300" s="12">
        <f t="shared" si="44"/>
        <v>0</v>
      </c>
      <c r="P300" s="18"/>
      <c r="Q300" s="59"/>
      <c r="R300" s="12">
        <f t="shared" si="50"/>
        <v>1048</v>
      </c>
      <c r="S300" s="12">
        <f t="shared" si="46"/>
        <v>786</v>
      </c>
      <c r="T300" s="57">
        <f t="shared" si="47"/>
        <v>75</v>
      </c>
    </row>
    <row r="301" spans="1:20" ht="12.75" customHeight="1">
      <c r="A301" s="24"/>
      <c r="B301" s="20"/>
      <c r="C301" s="19">
        <v>4700</v>
      </c>
      <c r="D301" s="20" t="s">
        <v>72</v>
      </c>
      <c r="E301" s="12">
        <f>'[1]Arkusz1'!N308</f>
        <v>31</v>
      </c>
      <c r="F301" s="13">
        <f>'[1]Arkusz1'!I308</f>
        <v>31</v>
      </c>
      <c r="G301" s="21"/>
      <c r="H301" s="21"/>
      <c r="I301" s="13">
        <f>F301+G301-H301</f>
        <v>31</v>
      </c>
      <c r="J301" s="22">
        <v>30.5</v>
      </c>
      <c r="K301" s="59">
        <f t="shared" si="48"/>
        <v>98.38709677419355</v>
      </c>
      <c r="L301" s="12">
        <f>'[1]Arkusz1'!M308</f>
        <v>0</v>
      </c>
      <c r="M301" s="22"/>
      <c r="N301" s="22"/>
      <c r="O301" s="12">
        <f>L301+M301-N301</f>
        <v>0</v>
      </c>
      <c r="P301" s="18"/>
      <c r="Q301" s="59"/>
      <c r="R301" s="12">
        <f t="shared" si="50"/>
        <v>31</v>
      </c>
      <c r="S301" s="12">
        <f t="shared" si="46"/>
        <v>30.5</v>
      </c>
      <c r="T301" s="57">
        <f t="shared" si="47"/>
        <v>98.38709677419355</v>
      </c>
    </row>
    <row r="302" spans="1:20" ht="12.75" customHeight="1">
      <c r="A302" s="29"/>
      <c r="B302" s="20"/>
      <c r="C302" s="19">
        <v>4780</v>
      </c>
      <c r="D302" s="20" t="s">
        <v>140</v>
      </c>
      <c r="E302" s="12">
        <f>'[1]Arkusz1'!N309</f>
        <v>710</v>
      </c>
      <c r="F302" s="13">
        <f>'[1]Arkusz1'!I309</f>
        <v>710</v>
      </c>
      <c r="G302" s="21"/>
      <c r="H302" s="21"/>
      <c r="I302" s="13">
        <f t="shared" si="43"/>
        <v>710</v>
      </c>
      <c r="J302" s="22">
        <v>246.23</v>
      </c>
      <c r="K302" s="59">
        <f t="shared" si="48"/>
        <v>34.680281690140845</v>
      </c>
      <c r="L302" s="12">
        <f>'[1]Arkusz1'!M309</f>
        <v>0</v>
      </c>
      <c r="M302" s="22"/>
      <c r="N302" s="22"/>
      <c r="O302" s="12">
        <f>L302+M302-N302</f>
        <v>0</v>
      </c>
      <c r="P302" s="18"/>
      <c r="Q302" s="59"/>
      <c r="R302" s="12">
        <f t="shared" si="50"/>
        <v>710</v>
      </c>
      <c r="S302" s="12">
        <f t="shared" si="46"/>
        <v>246.23</v>
      </c>
      <c r="T302" s="57">
        <f t="shared" si="47"/>
        <v>34.680281690140845</v>
      </c>
    </row>
    <row r="303" spans="1:20" ht="12.75" customHeight="1">
      <c r="A303" s="29"/>
      <c r="B303" s="20"/>
      <c r="C303" s="19"/>
      <c r="D303" s="20"/>
      <c r="E303" s="12"/>
      <c r="F303" s="13"/>
      <c r="G303" s="21"/>
      <c r="H303" s="21"/>
      <c r="I303" s="13"/>
      <c r="J303" s="18"/>
      <c r="K303" s="58"/>
      <c r="L303" s="12"/>
      <c r="M303" s="22"/>
      <c r="N303" s="22"/>
      <c r="O303" s="12"/>
      <c r="P303" s="18"/>
      <c r="Q303" s="58"/>
      <c r="R303" s="12"/>
      <c r="S303" s="12"/>
      <c r="T303" s="57"/>
    </row>
    <row r="304" spans="1:20" s="14" customFormat="1" ht="12.75" customHeight="1">
      <c r="A304" s="28"/>
      <c r="B304" s="16">
        <v>80114</v>
      </c>
      <c r="C304" s="15"/>
      <c r="D304" s="16" t="s">
        <v>141</v>
      </c>
      <c r="E304" s="12">
        <f>'[1]Arkusz1'!N311</f>
        <v>203078</v>
      </c>
      <c r="F304" s="13">
        <f>'[1]Arkusz1'!I311</f>
        <v>203078</v>
      </c>
      <c r="G304" s="17">
        <f>SUM(G305:G323)</f>
        <v>0</v>
      </c>
      <c r="H304" s="17">
        <f>SUM(H305:H323)</f>
        <v>0</v>
      </c>
      <c r="I304" s="13">
        <f aca="true" t="shared" si="51" ref="I304:I367">F304+G304-H304</f>
        <v>203078</v>
      </c>
      <c r="J304" s="18">
        <v>108932.56</v>
      </c>
      <c r="K304" s="58">
        <f t="shared" si="48"/>
        <v>53.64074887481657</v>
      </c>
      <c r="L304" s="12">
        <f>'[1]Arkusz1'!M311</f>
        <v>0</v>
      </c>
      <c r="M304" s="18">
        <f>SUM(M305:M323)</f>
        <v>0</v>
      </c>
      <c r="N304" s="18">
        <f>SUM(N305:N323)</f>
        <v>0</v>
      </c>
      <c r="O304" s="12">
        <f aca="true" t="shared" si="52" ref="O304:O367">L304+M304-N304</f>
        <v>0</v>
      </c>
      <c r="P304" s="18"/>
      <c r="Q304" s="58"/>
      <c r="R304" s="12">
        <f aca="true" t="shared" si="53" ref="R304:R323">I304+O304</f>
        <v>203078</v>
      </c>
      <c r="S304" s="12">
        <f t="shared" si="46"/>
        <v>108932.56</v>
      </c>
      <c r="T304" s="57">
        <f t="shared" si="47"/>
        <v>53.64074887481657</v>
      </c>
    </row>
    <row r="305" spans="1:20" ht="12.75" customHeight="1">
      <c r="A305" s="29"/>
      <c r="B305" s="16"/>
      <c r="C305" s="19">
        <v>3020</v>
      </c>
      <c r="D305" s="20" t="s">
        <v>132</v>
      </c>
      <c r="E305" s="12">
        <f>'[1]Arkusz1'!N312</f>
        <v>500</v>
      </c>
      <c r="F305" s="13">
        <f>'[1]Arkusz1'!I312</f>
        <v>500</v>
      </c>
      <c r="G305" s="21"/>
      <c r="H305" s="21"/>
      <c r="I305" s="13">
        <f t="shared" si="51"/>
        <v>500</v>
      </c>
      <c r="J305" s="22"/>
      <c r="K305" s="59">
        <f t="shared" si="48"/>
        <v>0</v>
      </c>
      <c r="L305" s="12">
        <f>'[1]Arkusz1'!M312</f>
        <v>0</v>
      </c>
      <c r="M305" s="22"/>
      <c r="N305" s="22"/>
      <c r="O305" s="12">
        <f t="shared" si="52"/>
        <v>0</v>
      </c>
      <c r="P305" s="18"/>
      <c r="Q305" s="59"/>
      <c r="R305" s="12">
        <f t="shared" si="53"/>
        <v>500</v>
      </c>
      <c r="S305" s="12">
        <f t="shared" si="46"/>
        <v>0</v>
      </c>
      <c r="T305" s="57">
        <f t="shared" si="47"/>
        <v>0</v>
      </c>
    </row>
    <row r="306" spans="1:20" ht="12.75" customHeight="1">
      <c r="A306" s="29"/>
      <c r="B306" s="20"/>
      <c r="C306" s="19">
        <v>4010</v>
      </c>
      <c r="D306" s="20" t="s">
        <v>128</v>
      </c>
      <c r="E306" s="12">
        <f>'[1]Arkusz1'!N313</f>
        <v>137085</v>
      </c>
      <c r="F306" s="13">
        <f>'[1]Arkusz1'!I313</f>
        <v>137085</v>
      </c>
      <c r="G306" s="21"/>
      <c r="H306" s="21"/>
      <c r="I306" s="13">
        <f t="shared" si="51"/>
        <v>137085</v>
      </c>
      <c r="J306" s="22">
        <v>74166.35</v>
      </c>
      <c r="K306" s="59">
        <f t="shared" si="48"/>
        <v>54.10245468140206</v>
      </c>
      <c r="L306" s="12">
        <f>'[1]Arkusz1'!M313</f>
        <v>0</v>
      </c>
      <c r="M306" s="22"/>
      <c r="N306" s="22"/>
      <c r="O306" s="12">
        <f t="shared" si="52"/>
        <v>0</v>
      </c>
      <c r="P306" s="18"/>
      <c r="Q306" s="59"/>
      <c r="R306" s="12">
        <f t="shared" si="53"/>
        <v>137085</v>
      </c>
      <c r="S306" s="12">
        <f t="shared" si="46"/>
        <v>74166.35</v>
      </c>
      <c r="T306" s="57">
        <f t="shared" si="47"/>
        <v>54.10245468140206</v>
      </c>
    </row>
    <row r="307" spans="1:20" ht="12.75" customHeight="1">
      <c r="A307" s="29"/>
      <c r="B307" s="20"/>
      <c r="C307" s="19">
        <v>4040</v>
      </c>
      <c r="D307" s="20" t="s">
        <v>142</v>
      </c>
      <c r="E307" s="12">
        <f>'[1]Arkusz1'!N314</f>
        <v>9869</v>
      </c>
      <c r="F307" s="13">
        <f>'[1]Arkusz1'!I314</f>
        <v>9869</v>
      </c>
      <c r="G307" s="21"/>
      <c r="H307" s="21"/>
      <c r="I307" s="13">
        <f t="shared" si="51"/>
        <v>9869</v>
      </c>
      <c r="J307" s="22">
        <v>9868.75</v>
      </c>
      <c r="K307" s="59">
        <f t="shared" si="48"/>
        <v>99.99746681528018</v>
      </c>
      <c r="L307" s="12">
        <f>'[1]Arkusz1'!M314</f>
        <v>0</v>
      </c>
      <c r="M307" s="22"/>
      <c r="N307" s="22"/>
      <c r="O307" s="12">
        <f t="shared" si="52"/>
        <v>0</v>
      </c>
      <c r="P307" s="18"/>
      <c r="Q307" s="59"/>
      <c r="R307" s="12">
        <f t="shared" si="53"/>
        <v>9869</v>
      </c>
      <c r="S307" s="12">
        <f t="shared" si="46"/>
        <v>9868.75</v>
      </c>
      <c r="T307" s="57">
        <f t="shared" si="47"/>
        <v>99.99746681528018</v>
      </c>
    </row>
    <row r="308" spans="1:20" ht="12.75" customHeight="1">
      <c r="A308" s="29"/>
      <c r="B308" s="20"/>
      <c r="C308" s="19">
        <v>4110</v>
      </c>
      <c r="D308" s="20" t="s">
        <v>81</v>
      </c>
      <c r="E308" s="12">
        <f>'[1]Arkusz1'!N315</f>
        <v>20537</v>
      </c>
      <c r="F308" s="13">
        <f>'[1]Arkusz1'!I315</f>
        <v>20537</v>
      </c>
      <c r="G308" s="21"/>
      <c r="H308" s="21"/>
      <c r="I308" s="13">
        <f t="shared" si="51"/>
        <v>20537</v>
      </c>
      <c r="J308" s="22">
        <v>11901.21</v>
      </c>
      <c r="K308" s="59">
        <f t="shared" si="48"/>
        <v>57.950090081316645</v>
      </c>
      <c r="L308" s="12">
        <f>'[1]Arkusz1'!M315</f>
        <v>0</v>
      </c>
      <c r="M308" s="22"/>
      <c r="N308" s="22"/>
      <c r="O308" s="12">
        <f t="shared" si="52"/>
        <v>0</v>
      </c>
      <c r="P308" s="18"/>
      <c r="Q308" s="59"/>
      <c r="R308" s="12">
        <f t="shared" si="53"/>
        <v>20537</v>
      </c>
      <c r="S308" s="12">
        <f t="shared" si="46"/>
        <v>11901.21</v>
      </c>
      <c r="T308" s="57">
        <f t="shared" si="47"/>
        <v>57.950090081316645</v>
      </c>
    </row>
    <row r="309" spans="1:20" ht="12.75" customHeight="1">
      <c r="A309" s="29"/>
      <c r="B309" s="20"/>
      <c r="C309" s="19">
        <v>4120</v>
      </c>
      <c r="D309" s="20" t="s">
        <v>27</v>
      </c>
      <c r="E309" s="12">
        <f>'[1]Arkusz1'!N316</f>
        <v>3280</v>
      </c>
      <c r="F309" s="13">
        <f>'[1]Arkusz1'!I316</f>
        <v>3280</v>
      </c>
      <c r="G309" s="21"/>
      <c r="H309" s="21"/>
      <c r="I309" s="13">
        <f t="shared" si="51"/>
        <v>3280</v>
      </c>
      <c r="J309" s="22">
        <v>1638.97</v>
      </c>
      <c r="K309" s="59">
        <f t="shared" si="48"/>
        <v>49.96859756097561</v>
      </c>
      <c r="L309" s="12">
        <f>'[1]Arkusz1'!M316</f>
        <v>0</v>
      </c>
      <c r="M309" s="22"/>
      <c r="N309" s="22"/>
      <c r="O309" s="12">
        <f t="shared" si="52"/>
        <v>0</v>
      </c>
      <c r="P309" s="18"/>
      <c r="Q309" s="59"/>
      <c r="R309" s="12">
        <f t="shared" si="53"/>
        <v>3280</v>
      </c>
      <c r="S309" s="12">
        <f t="shared" si="46"/>
        <v>1638.97</v>
      </c>
      <c r="T309" s="57">
        <f t="shared" si="47"/>
        <v>49.96859756097561</v>
      </c>
    </row>
    <row r="310" spans="1:20" ht="12.75" customHeight="1">
      <c r="A310" s="29"/>
      <c r="B310" s="20"/>
      <c r="C310" s="19">
        <v>4210</v>
      </c>
      <c r="D310" s="20" t="s">
        <v>29</v>
      </c>
      <c r="E310" s="12">
        <f>'[1]Arkusz1'!N317</f>
        <v>7000</v>
      </c>
      <c r="F310" s="13">
        <f>'[1]Arkusz1'!I317</f>
        <v>7000</v>
      </c>
      <c r="G310" s="21"/>
      <c r="H310" s="21"/>
      <c r="I310" s="13">
        <f t="shared" si="51"/>
        <v>7000</v>
      </c>
      <c r="J310" s="22">
        <v>1390.6</v>
      </c>
      <c r="K310" s="59">
        <f t="shared" si="48"/>
        <v>19.865714285714287</v>
      </c>
      <c r="L310" s="12">
        <f>'[1]Arkusz1'!M317</f>
        <v>0</v>
      </c>
      <c r="M310" s="22"/>
      <c r="N310" s="22"/>
      <c r="O310" s="12">
        <f t="shared" si="52"/>
        <v>0</v>
      </c>
      <c r="P310" s="18"/>
      <c r="Q310" s="59"/>
      <c r="R310" s="12">
        <f t="shared" si="53"/>
        <v>7000</v>
      </c>
      <c r="S310" s="12">
        <f t="shared" si="46"/>
        <v>1390.6</v>
      </c>
      <c r="T310" s="57">
        <f t="shared" si="47"/>
        <v>19.865714285714287</v>
      </c>
    </row>
    <row r="311" spans="1:20" ht="12.75" customHeight="1">
      <c r="A311" s="29"/>
      <c r="B311" s="20"/>
      <c r="C311" s="19">
        <v>4260</v>
      </c>
      <c r="D311" s="20" t="s">
        <v>62</v>
      </c>
      <c r="E311" s="12">
        <f>'[1]Arkusz1'!N318</f>
        <v>2800</v>
      </c>
      <c r="F311" s="13">
        <f>'[1]Arkusz1'!I318</f>
        <v>2800</v>
      </c>
      <c r="G311" s="21"/>
      <c r="H311" s="21"/>
      <c r="I311" s="13">
        <f t="shared" si="51"/>
        <v>2800</v>
      </c>
      <c r="J311" s="22">
        <v>48.81</v>
      </c>
      <c r="K311" s="59">
        <f t="shared" si="48"/>
        <v>1.7432142857142856</v>
      </c>
      <c r="L311" s="12">
        <f>'[1]Arkusz1'!M318</f>
        <v>0</v>
      </c>
      <c r="M311" s="22"/>
      <c r="N311" s="22"/>
      <c r="O311" s="12">
        <f t="shared" si="52"/>
        <v>0</v>
      </c>
      <c r="P311" s="18"/>
      <c r="Q311" s="59"/>
      <c r="R311" s="12">
        <f t="shared" si="53"/>
        <v>2800</v>
      </c>
      <c r="S311" s="12">
        <f t="shared" si="46"/>
        <v>48.81</v>
      </c>
      <c r="T311" s="57">
        <f t="shared" si="47"/>
        <v>1.7432142857142856</v>
      </c>
    </row>
    <row r="312" spans="1:20" ht="12.75" customHeight="1">
      <c r="A312" s="29"/>
      <c r="B312" s="20"/>
      <c r="C312" s="19">
        <v>4270</v>
      </c>
      <c r="D312" s="20" t="s">
        <v>137</v>
      </c>
      <c r="E312" s="12">
        <f>'[1]Arkusz1'!N319</f>
        <v>1000</v>
      </c>
      <c r="F312" s="13">
        <f>'[1]Arkusz1'!I319</f>
        <v>1000</v>
      </c>
      <c r="G312" s="21"/>
      <c r="H312" s="21"/>
      <c r="I312" s="13">
        <f t="shared" si="51"/>
        <v>1000</v>
      </c>
      <c r="J312" s="22">
        <v>237.9</v>
      </c>
      <c r="K312" s="59">
        <f t="shared" si="48"/>
        <v>23.79</v>
      </c>
      <c r="L312" s="12">
        <f>'[1]Arkusz1'!M319</f>
        <v>0</v>
      </c>
      <c r="M312" s="22"/>
      <c r="N312" s="22"/>
      <c r="O312" s="12">
        <f t="shared" si="52"/>
        <v>0</v>
      </c>
      <c r="P312" s="18"/>
      <c r="Q312" s="59"/>
      <c r="R312" s="12">
        <f t="shared" si="53"/>
        <v>1000</v>
      </c>
      <c r="S312" s="12">
        <f t="shared" si="46"/>
        <v>237.9</v>
      </c>
      <c r="T312" s="57">
        <f t="shared" si="47"/>
        <v>23.79</v>
      </c>
    </row>
    <row r="313" spans="1:20" ht="12.75" customHeight="1">
      <c r="A313" s="29"/>
      <c r="B313" s="20"/>
      <c r="C313" s="19">
        <v>4280</v>
      </c>
      <c r="D313" s="20" t="s">
        <v>138</v>
      </c>
      <c r="E313" s="12">
        <f>'[1]Arkusz1'!N320</f>
        <v>750</v>
      </c>
      <c r="F313" s="13">
        <f>'[1]Arkusz1'!I320</f>
        <v>750</v>
      </c>
      <c r="G313" s="21"/>
      <c r="H313" s="21"/>
      <c r="I313" s="13">
        <f t="shared" si="51"/>
        <v>750</v>
      </c>
      <c r="J313" s="22"/>
      <c r="K313" s="59">
        <f t="shared" si="48"/>
        <v>0</v>
      </c>
      <c r="L313" s="12">
        <f>'[1]Arkusz1'!M320</f>
        <v>0</v>
      </c>
      <c r="M313" s="22"/>
      <c r="N313" s="22"/>
      <c r="O313" s="12">
        <f t="shared" si="52"/>
        <v>0</v>
      </c>
      <c r="P313" s="18"/>
      <c r="Q313" s="59"/>
      <c r="R313" s="12">
        <f t="shared" si="53"/>
        <v>750</v>
      </c>
      <c r="S313" s="12">
        <f t="shared" si="46"/>
        <v>0</v>
      </c>
      <c r="T313" s="57">
        <f t="shared" si="47"/>
        <v>0</v>
      </c>
    </row>
    <row r="314" spans="1:20" ht="12.75" customHeight="1">
      <c r="A314" s="29"/>
      <c r="B314" s="20"/>
      <c r="C314" s="19">
        <v>4300</v>
      </c>
      <c r="D314" s="20" t="s">
        <v>143</v>
      </c>
      <c r="E314" s="12">
        <f>'[1]Arkusz1'!N321</f>
        <v>3046</v>
      </c>
      <c r="F314" s="13">
        <f>'[1]Arkusz1'!I321</f>
        <v>3046</v>
      </c>
      <c r="G314" s="21"/>
      <c r="H314" s="21"/>
      <c r="I314" s="13">
        <f t="shared" si="51"/>
        <v>3046</v>
      </c>
      <c r="J314" s="22">
        <v>1536.69</v>
      </c>
      <c r="K314" s="59">
        <f t="shared" si="48"/>
        <v>50.4494418910046</v>
      </c>
      <c r="L314" s="12">
        <f>'[1]Arkusz1'!M321</f>
        <v>0</v>
      </c>
      <c r="M314" s="22"/>
      <c r="N314" s="22"/>
      <c r="O314" s="12">
        <f t="shared" si="52"/>
        <v>0</v>
      </c>
      <c r="P314" s="18"/>
      <c r="Q314" s="59"/>
      <c r="R314" s="12">
        <f t="shared" si="53"/>
        <v>3046</v>
      </c>
      <c r="S314" s="12">
        <f t="shared" si="46"/>
        <v>1536.69</v>
      </c>
      <c r="T314" s="57">
        <f t="shared" si="47"/>
        <v>50.4494418910046</v>
      </c>
    </row>
    <row r="315" spans="1:20" ht="12.75" customHeight="1">
      <c r="A315" s="29"/>
      <c r="B315" s="20"/>
      <c r="C315" s="19">
        <v>4350</v>
      </c>
      <c r="D315" s="20" t="s">
        <v>130</v>
      </c>
      <c r="E315" s="12">
        <f>'[1]Arkusz1'!N322</f>
        <v>1000</v>
      </c>
      <c r="F315" s="13">
        <f>'[1]Arkusz1'!I322</f>
        <v>1000</v>
      </c>
      <c r="G315" s="21"/>
      <c r="H315" s="21"/>
      <c r="I315" s="13">
        <f t="shared" si="51"/>
        <v>1000</v>
      </c>
      <c r="J315" s="22"/>
      <c r="K315" s="59">
        <f t="shared" si="48"/>
        <v>0</v>
      </c>
      <c r="L315" s="12">
        <f>'[1]Arkusz1'!M322</f>
        <v>0</v>
      </c>
      <c r="M315" s="22"/>
      <c r="N315" s="22"/>
      <c r="O315" s="12">
        <f t="shared" si="52"/>
        <v>0</v>
      </c>
      <c r="P315" s="18"/>
      <c r="Q315" s="59"/>
      <c r="R315" s="12">
        <f t="shared" si="53"/>
        <v>1000</v>
      </c>
      <c r="S315" s="12">
        <f t="shared" si="46"/>
        <v>0</v>
      </c>
      <c r="T315" s="57">
        <f t="shared" si="47"/>
        <v>0</v>
      </c>
    </row>
    <row r="316" spans="1:20" ht="26.25" customHeight="1">
      <c r="A316" s="29"/>
      <c r="B316" s="20"/>
      <c r="C316" s="19">
        <v>4360</v>
      </c>
      <c r="D316" s="26" t="s">
        <v>65</v>
      </c>
      <c r="E316" s="12">
        <f>'[1]Arkusz1'!N323</f>
        <v>400</v>
      </c>
      <c r="F316" s="13">
        <f>'[1]Arkusz1'!I323</f>
        <v>400</v>
      </c>
      <c r="G316" s="21"/>
      <c r="H316" s="21"/>
      <c r="I316" s="13">
        <f t="shared" si="51"/>
        <v>400</v>
      </c>
      <c r="J316" s="22">
        <v>184.94</v>
      </c>
      <c r="K316" s="59">
        <f t="shared" si="48"/>
        <v>46.235</v>
      </c>
      <c r="L316" s="12">
        <f>'[1]Arkusz1'!M323</f>
        <v>0</v>
      </c>
      <c r="M316" s="22"/>
      <c r="N316" s="22"/>
      <c r="O316" s="12">
        <f t="shared" si="52"/>
        <v>0</v>
      </c>
      <c r="P316" s="18"/>
      <c r="Q316" s="59"/>
      <c r="R316" s="12">
        <f t="shared" si="53"/>
        <v>400</v>
      </c>
      <c r="S316" s="12">
        <f t="shared" si="46"/>
        <v>184.94</v>
      </c>
      <c r="T316" s="57">
        <f t="shared" si="47"/>
        <v>46.235</v>
      </c>
    </row>
    <row r="317" spans="1:20" ht="30.75" customHeight="1">
      <c r="A317" s="29"/>
      <c r="B317" s="20"/>
      <c r="C317" s="19">
        <v>4370</v>
      </c>
      <c r="D317" s="27" t="s">
        <v>66</v>
      </c>
      <c r="E317" s="12">
        <f>'[1]Arkusz1'!N324</f>
        <v>4000</v>
      </c>
      <c r="F317" s="13">
        <f>'[1]Arkusz1'!I324</f>
        <v>4000</v>
      </c>
      <c r="G317" s="21"/>
      <c r="H317" s="21"/>
      <c r="I317" s="13">
        <f t="shared" si="51"/>
        <v>4000</v>
      </c>
      <c r="J317" s="22">
        <v>1495.95</v>
      </c>
      <c r="K317" s="59">
        <f t="shared" si="48"/>
        <v>37.39875</v>
      </c>
      <c r="L317" s="12">
        <f>'[1]Arkusz1'!M324</f>
        <v>0</v>
      </c>
      <c r="M317" s="22"/>
      <c r="N317" s="22"/>
      <c r="O317" s="12">
        <f t="shared" si="52"/>
        <v>0</v>
      </c>
      <c r="P317" s="18"/>
      <c r="Q317" s="59"/>
      <c r="R317" s="12">
        <f t="shared" si="53"/>
        <v>4000</v>
      </c>
      <c r="S317" s="12">
        <f t="shared" si="46"/>
        <v>1495.95</v>
      </c>
      <c r="T317" s="57">
        <f t="shared" si="47"/>
        <v>37.39875</v>
      </c>
    </row>
    <row r="318" spans="1:20" ht="12.75" customHeight="1">
      <c r="A318" s="29"/>
      <c r="B318" s="20"/>
      <c r="C318" s="19">
        <v>4410</v>
      </c>
      <c r="D318" s="20" t="s">
        <v>67</v>
      </c>
      <c r="E318" s="12">
        <f>'[1]Arkusz1'!N325</f>
        <v>2800</v>
      </c>
      <c r="F318" s="13">
        <f>'[1]Arkusz1'!I325</f>
        <v>2800</v>
      </c>
      <c r="G318" s="21"/>
      <c r="H318" s="21"/>
      <c r="I318" s="13">
        <f t="shared" si="51"/>
        <v>2800</v>
      </c>
      <c r="J318" s="22">
        <v>1136.02</v>
      </c>
      <c r="K318" s="59">
        <f t="shared" si="48"/>
        <v>40.57214285714286</v>
      </c>
      <c r="L318" s="12">
        <f>'[1]Arkusz1'!M325</f>
        <v>0</v>
      </c>
      <c r="M318" s="22"/>
      <c r="N318" s="22"/>
      <c r="O318" s="12">
        <f t="shared" si="52"/>
        <v>0</v>
      </c>
      <c r="P318" s="18"/>
      <c r="Q318" s="59"/>
      <c r="R318" s="12">
        <f t="shared" si="53"/>
        <v>2800</v>
      </c>
      <c r="S318" s="12">
        <f t="shared" si="46"/>
        <v>1136.02</v>
      </c>
      <c r="T318" s="57">
        <f t="shared" si="47"/>
        <v>40.57214285714286</v>
      </c>
    </row>
    <row r="319" spans="1:20" ht="15">
      <c r="A319" s="29"/>
      <c r="B319" s="20"/>
      <c r="C319" s="19">
        <v>4430</v>
      </c>
      <c r="D319" s="20" t="s">
        <v>31</v>
      </c>
      <c r="E319" s="12">
        <f>'[1]Arkusz1'!N326</f>
        <v>120</v>
      </c>
      <c r="F319" s="13">
        <f>'[1]Arkusz1'!I326</f>
        <v>120</v>
      </c>
      <c r="G319" s="21"/>
      <c r="H319" s="21"/>
      <c r="I319" s="13">
        <f t="shared" si="51"/>
        <v>120</v>
      </c>
      <c r="J319" s="22">
        <v>105</v>
      </c>
      <c r="K319" s="59">
        <f t="shared" si="48"/>
        <v>87.5</v>
      </c>
      <c r="L319" s="12">
        <f>'[1]Arkusz1'!M326</f>
        <v>0</v>
      </c>
      <c r="M319" s="22"/>
      <c r="N319" s="22"/>
      <c r="O319" s="12">
        <f t="shared" si="52"/>
        <v>0</v>
      </c>
      <c r="P319" s="18"/>
      <c r="Q319" s="59"/>
      <c r="R319" s="12">
        <f t="shared" si="53"/>
        <v>120</v>
      </c>
      <c r="S319" s="12">
        <f t="shared" si="46"/>
        <v>105</v>
      </c>
      <c r="T319" s="57">
        <f t="shared" si="47"/>
        <v>87.5</v>
      </c>
    </row>
    <row r="320" spans="1:20" ht="12" customHeight="1">
      <c r="A320" s="29"/>
      <c r="B320" s="20"/>
      <c r="C320" s="19">
        <v>4440</v>
      </c>
      <c r="D320" s="20" t="s">
        <v>118</v>
      </c>
      <c r="E320" s="12">
        <f>'[1]Arkusz1'!N327</f>
        <v>4541</v>
      </c>
      <c r="F320" s="13">
        <f>'[1]Arkusz1'!I327</f>
        <v>4541</v>
      </c>
      <c r="G320" s="21"/>
      <c r="H320" s="21"/>
      <c r="I320" s="13">
        <f t="shared" si="51"/>
        <v>4541</v>
      </c>
      <c r="J320" s="22">
        <v>3405.75</v>
      </c>
      <c r="K320" s="59">
        <f t="shared" si="48"/>
        <v>75</v>
      </c>
      <c r="L320" s="12">
        <f>'[1]Arkusz1'!M327</f>
        <v>0</v>
      </c>
      <c r="M320" s="22"/>
      <c r="N320" s="22"/>
      <c r="O320" s="12">
        <f t="shared" si="52"/>
        <v>0</v>
      </c>
      <c r="P320" s="18"/>
      <c r="Q320" s="59"/>
      <c r="R320" s="12">
        <f t="shared" si="53"/>
        <v>4541</v>
      </c>
      <c r="S320" s="12">
        <f t="shared" si="46"/>
        <v>3405.75</v>
      </c>
      <c r="T320" s="57">
        <f t="shared" si="47"/>
        <v>75</v>
      </c>
    </row>
    <row r="321" spans="1:20" ht="12" customHeight="1">
      <c r="A321" s="29"/>
      <c r="B321" s="20"/>
      <c r="C321" s="19">
        <v>4700</v>
      </c>
      <c r="D321" s="20" t="s">
        <v>72</v>
      </c>
      <c r="E321" s="12">
        <f>'[1]Arkusz1'!N328</f>
        <v>1800</v>
      </c>
      <c r="F321" s="13">
        <f>'[1]Arkusz1'!I328</f>
        <v>1800</v>
      </c>
      <c r="G321" s="21"/>
      <c r="H321" s="21"/>
      <c r="I321" s="13">
        <f t="shared" si="51"/>
        <v>1800</v>
      </c>
      <c r="J321" s="22">
        <v>558</v>
      </c>
      <c r="K321" s="59">
        <f t="shared" si="48"/>
        <v>31</v>
      </c>
      <c r="L321" s="12">
        <f>'[1]Arkusz1'!M328</f>
        <v>0</v>
      </c>
      <c r="M321" s="22"/>
      <c r="N321" s="22"/>
      <c r="O321" s="12">
        <f t="shared" si="52"/>
        <v>0</v>
      </c>
      <c r="P321" s="18"/>
      <c r="Q321" s="59"/>
      <c r="R321" s="12">
        <f t="shared" si="53"/>
        <v>1800</v>
      </c>
      <c r="S321" s="12">
        <f t="shared" si="46"/>
        <v>558</v>
      </c>
      <c r="T321" s="57">
        <f t="shared" si="47"/>
        <v>31</v>
      </c>
    </row>
    <row r="322" spans="1:20" ht="15">
      <c r="A322" s="29"/>
      <c r="B322" s="20"/>
      <c r="C322" s="19">
        <v>4740</v>
      </c>
      <c r="D322" s="20" t="s">
        <v>32</v>
      </c>
      <c r="E322" s="12">
        <f>'[1]Arkusz1'!N329</f>
        <v>450</v>
      </c>
      <c r="F322" s="13">
        <f>'[1]Arkusz1'!I329</f>
        <v>450</v>
      </c>
      <c r="G322" s="21"/>
      <c r="H322" s="21"/>
      <c r="I322" s="13">
        <f t="shared" si="51"/>
        <v>450</v>
      </c>
      <c r="J322" s="22">
        <v>245.72</v>
      </c>
      <c r="K322" s="59">
        <f t="shared" si="48"/>
        <v>54.60444444444445</v>
      </c>
      <c r="L322" s="12">
        <f>'[1]Arkusz1'!M329</f>
        <v>0</v>
      </c>
      <c r="M322" s="22"/>
      <c r="N322" s="22"/>
      <c r="O322" s="12">
        <f t="shared" si="52"/>
        <v>0</v>
      </c>
      <c r="P322" s="18"/>
      <c r="Q322" s="59"/>
      <c r="R322" s="12">
        <f t="shared" si="53"/>
        <v>450</v>
      </c>
      <c r="S322" s="12">
        <f t="shared" si="46"/>
        <v>245.72</v>
      </c>
      <c r="T322" s="57">
        <f t="shared" si="47"/>
        <v>54.60444444444445</v>
      </c>
    </row>
    <row r="323" spans="1:20" ht="12.75" customHeight="1">
      <c r="A323" s="29"/>
      <c r="B323" s="20"/>
      <c r="C323" s="19">
        <v>4750</v>
      </c>
      <c r="D323" s="20" t="s">
        <v>33</v>
      </c>
      <c r="E323" s="12">
        <f>'[1]Arkusz1'!N330</f>
        <v>2100</v>
      </c>
      <c r="F323" s="13">
        <f>'[1]Arkusz1'!I330</f>
        <v>2100</v>
      </c>
      <c r="G323" s="21"/>
      <c r="H323" s="21"/>
      <c r="I323" s="13">
        <f t="shared" si="51"/>
        <v>2100</v>
      </c>
      <c r="J323" s="22">
        <v>1011.9</v>
      </c>
      <c r="K323" s="59">
        <f t="shared" si="48"/>
        <v>48.18571428571428</v>
      </c>
      <c r="L323" s="12">
        <f>'[1]Arkusz1'!M330</f>
        <v>0</v>
      </c>
      <c r="M323" s="22"/>
      <c r="N323" s="22"/>
      <c r="O323" s="12">
        <f t="shared" si="52"/>
        <v>0</v>
      </c>
      <c r="P323" s="18"/>
      <c r="Q323" s="59"/>
      <c r="R323" s="12">
        <f t="shared" si="53"/>
        <v>2100</v>
      </c>
      <c r="S323" s="12">
        <f t="shared" si="46"/>
        <v>1011.9</v>
      </c>
      <c r="T323" s="57">
        <f t="shared" si="47"/>
        <v>48.18571428571428</v>
      </c>
    </row>
    <row r="324" spans="1:20" ht="14.25" customHeight="1">
      <c r="A324" s="29"/>
      <c r="B324" s="20"/>
      <c r="C324" s="19"/>
      <c r="D324" s="20"/>
      <c r="E324" s="12"/>
      <c r="F324" s="13"/>
      <c r="G324" s="21"/>
      <c r="H324" s="21"/>
      <c r="I324" s="13"/>
      <c r="J324" s="18"/>
      <c r="K324" s="58"/>
      <c r="L324" s="12"/>
      <c r="M324" s="22"/>
      <c r="N324" s="22"/>
      <c r="O324" s="12"/>
      <c r="P324" s="18"/>
      <c r="Q324" s="58"/>
      <c r="R324" s="12"/>
      <c r="S324" s="12"/>
      <c r="T324" s="57"/>
    </row>
    <row r="325" spans="1:20" s="14" customFormat="1" ht="14.25">
      <c r="A325" s="28"/>
      <c r="B325" s="16">
        <v>80146</v>
      </c>
      <c r="C325" s="15"/>
      <c r="D325" s="16" t="s">
        <v>144</v>
      </c>
      <c r="E325" s="12">
        <f>'[1]Arkusz1'!N332</f>
        <v>22525</v>
      </c>
      <c r="F325" s="13">
        <f>'[1]Arkusz1'!I332</f>
        <v>22525</v>
      </c>
      <c r="G325" s="17">
        <f>SUM(G326:G328)</f>
        <v>0</v>
      </c>
      <c r="H325" s="17">
        <f>SUM(H326:H328)</f>
        <v>0</v>
      </c>
      <c r="I325" s="13">
        <f t="shared" si="51"/>
        <v>22525</v>
      </c>
      <c r="J325" s="18">
        <v>3323</v>
      </c>
      <c r="K325" s="58">
        <f aca="true" t="shared" si="54" ref="K325:K387">J325*100/I325</f>
        <v>14.752497225305216</v>
      </c>
      <c r="L325" s="12">
        <f>'[1]Arkusz1'!M332</f>
        <v>0</v>
      </c>
      <c r="M325" s="18">
        <f>SUM(M328:M328)</f>
        <v>0</v>
      </c>
      <c r="N325" s="18">
        <f>SUM(N328:N328)</f>
        <v>0</v>
      </c>
      <c r="O325" s="12">
        <f t="shared" si="52"/>
        <v>0</v>
      </c>
      <c r="P325" s="18"/>
      <c r="Q325" s="58"/>
      <c r="R325" s="12">
        <f>I325+O325</f>
        <v>22525</v>
      </c>
      <c r="S325" s="12">
        <f aca="true" t="shared" si="55" ref="S325:S387">J325+P325</f>
        <v>3323</v>
      </c>
      <c r="T325" s="57">
        <f aca="true" t="shared" si="56" ref="T325:T387">S325*100/R325</f>
        <v>14.752497225305216</v>
      </c>
    </row>
    <row r="326" spans="1:20" ht="12.75" customHeight="1">
      <c r="A326" s="29"/>
      <c r="B326" s="20"/>
      <c r="C326" s="19">
        <v>4210</v>
      </c>
      <c r="D326" s="20" t="s">
        <v>29</v>
      </c>
      <c r="E326" s="12">
        <f>'[1]Arkusz1'!N333</f>
        <v>200</v>
      </c>
      <c r="F326" s="13">
        <f>'[1]Arkusz1'!I333</f>
        <v>200</v>
      </c>
      <c r="G326" s="21"/>
      <c r="H326" s="21"/>
      <c r="I326" s="13">
        <f>F326+G326-H326</f>
        <v>200</v>
      </c>
      <c r="J326" s="22">
        <v>98</v>
      </c>
      <c r="K326" s="59">
        <f t="shared" si="54"/>
        <v>49</v>
      </c>
      <c r="L326" s="12">
        <f>'[1]Arkusz1'!M333</f>
        <v>0</v>
      </c>
      <c r="M326" s="22"/>
      <c r="N326" s="22"/>
      <c r="O326" s="12">
        <f>L326+M326-N326</f>
        <v>0</v>
      </c>
      <c r="P326" s="18"/>
      <c r="Q326" s="59"/>
      <c r="R326" s="12">
        <f>I326+O326</f>
        <v>200</v>
      </c>
      <c r="S326" s="12">
        <f t="shared" si="55"/>
        <v>98</v>
      </c>
      <c r="T326" s="57">
        <f t="shared" si="56"/>
        <v>49</v>
      </c>
    </row>
    <row r="327" spans="1:20" ht="12.75" customHeight="1">
      <c r="A327" s="29"/>
      <c r="B327" s="20"/>
      <c r="C327" s="19">
        <v>4410</v>
      </c>
      <c r="D327" s="20" t="s">
        <v>67</v>
      </c>
      <c r="E327" s="12">
        <f>'[1]Arkusz1'!N334</f>
        <v>500</v>
      </c>
      <c r="F327" s="13">
        <f>'[1]Arkusz1'!I334</f>
        <v>500</v>
      </c>
      <c r="G327" s="21"/>
      <c r="H327" s="21"/>
      <c r="I327" s="13">
        <f>F327+G327-H327</f>
        <v>500</v>
      </c>
      <c r="J327" s="22">
        <v>300</v>
      </c>
      <c r="K327" s="59">
        <f t="shared" si="54"/>
        <v>60</v>
      </c>
      <c r="L327" s="12">
        <f>'[1]Arkusz1'!M334</f>
        <v>0</v>
      </c>
      <c r="M327" s="22"/>
      <c r="N327" s="22"/>
      <c r="O327" s="12">
        <f>L327+M327-N327</f>
        <v>0</v>
      </c>
      <c r="P327" s="18"/>
      <c r="Q327" s="59"/>
      <c r="R327" s="12">
        <f>I327+O327</f>
        <v>500</v>
      </c>
      <c r="S327" s="12">
        <f t="shared" si="55"/>
        <v>300</v>
      </c>
      <c r="T327" s="57">
        <f t="shared" si="56"/>
        <v>60</v>
      </c>
    </row>
    <row r="328" spans="1:20" ht="15">
      <c r="A328" s="29"/>
      <c r="B328" s="20"/>
      <c r="C328" s="19">
        <v>4700</v>
      </c>
      <c r="D328" s="20" t="s">
        <v>72</v>
      </c>
      <c r="E328" s="12">
        <f>'[1]Arkusz1'!N335</f>
        <v>21825</v>
      </c>
      <c r="F328" s="13">
        <f>'[1]Arkusz1'!I335</f>
        <v>21825</v>
      </c>
      <c r="G328" s="21"/>
      <c r="H328" s="21"/>
      <c r="I328" s="13">
        <f t="shared" si="51"/>
        <v>21825</v>
      </c>
      <c r="J328" s="22">
        <v>2925</v>
      </c>
      <c r="K328" s="59">
        <f t="shared" si="54"/>
        <v>13.402061855670103</v>
      </c>
      <c r="L328" s="12">
        <f>'[1]Arkusz1'!M335</f>
        <v>0</v>
      </c>
      <c r="M328" s="22"/>
      <c r="N328" s="22"/>
      <c r="O328" s="12">
        <f t="shared" si="52"/>
        <v>0</v>
      </c>
      <c r="P328" s="18"/>
      <c r="Q328" s="59"/>
      <c r="R328" s="12">
        <f>I328+O328</f>
        <v>21825</v>
      </c>
      <c r="S328" s="12">
        <f t="shared" si="55"/>
        <v>2925</v>
      </c>
      <c r="T328" s="57">
        <f t="shared" si="56"/>
        <v>13.402061855670103</v>
      </c>
    </row>
    <row r="329" spans="1:20" ht="13.5" customHeight="1">
      <c r="A329" s="29"/>
      <c r="B329" s="20"/>
      <c r="C329" s="19"/>
      <c r="D329" s="20"/>
      <c r="E329" s="12"/>
      <c r="F329" s="13"/>
      <c r="G329" s="21"/>
      <c r="H329" s="21"/>
      <c r="I329" s="13"/>
      <c r="J329" s="18"/>
      <c r="K329" s="58"/>
      <c r="L329" s="12"/>
      <c r="M329" s="22"/>
      <c r="N329" s="22"/>
      <c r="O329" s="12"/>
      <c r="P329" s="18"/>
      <c r="Q329" s="58"/>
      <c r="R329" s="12"/>
      <c r="S329" s="12"/>
      <c r="T329" s="57"/>
    </row>
    <row r="330" spans="1:20" s="14" customFormat="1" ht="14.25">
      <c r="A330" s="28"/>
      <c r="B330" s="16">
        <v>80148</v>
      </c>
      <c r="C330" s="15"/>
      <c r="D330" s="40" t="s">
        <v>145</v>
      </c>
      <c r="E330" s="12">
        <f>'[1]Arkusz1'!N337</f>
        <v>519686</v>
      </c>
      <c r="F330" s="13">
        <f>'[1]Arkusz1'!I337</f>
        <v>519686</v>
      </c>
      <c r="G330" s="17">
        <f>SUM(G331:G345)</f>
        <v>0</v>
      </c>
      <c r="H330" s="17">
        <f>SUM(H331:H345)</f>
        <v>0</v>
      </c>
      <c r="I330" s="13">
        <f t="shared" si="51"/>
        <v>519686</v>
      </c>
      <c r="J330" s="18">
        <v>224841.49</v>
      </c>
      <c r="K330" s="58">
        <f t="shared" si="54"/>
        <v>43.264873404324916</v>
      </c>
      <c r="L330" s="12">
        <f>'[1]Arkusz1'!M337</f>
        <v>0</v>
      </c>
      <c r="M330" s="18">
        <f>SUM(M331:M345)</f>
        <v>0</v>
      </c>
      <c r="N330" s="18">
        <f>SUM(N331:N345)</f>
        <v>0</v>
      </c>
      <c r="O330" s="12">
        <f t="shared" si="52"/>
        <v>0</v>
      </c>
      <c r="P330" s="18"/>
      <c r="Q330" s="58"/>
      <c r="R330" s="12">
        <f aca="true" t="shared" si="57" ref="R330:R348">I330+O330</f>
        <v>519686</v>
      </c>
      <c r="S330" s="12">
        <f t="shared" si="55"/>
        <v>224841.49</v>
      </c>
      <c r="T330" s="57">
        <f t="shared" si="56"/>
        <v>43.264873404324916</v>
      </c>
    </row>
    <row r="331" spans="1:20" ht="15">
      <c r="A331" s="29"/>
      <c r="B331" s="20"/>
      <c r="C331" s="19">
        <v>3020</v>
      </c>
      <c r="D331" s="20" t="s">
        <v>124</v>
      </c>
      <c r="E331" s="12">
        <f>'[1]Arkusz1'!N338</f>
        <v>4752</v>
      </c>
      <c r="F331" s="13">
        <f>'[1]Arkusz1'!I338</f>
        <v>4752</v>
      </c>
      <c r="G331" s="21"/>
      <c r="H331" s="21"/>
      <c r="I331" s="13">
        <f t="shared" si="51"/>
        <v>4752</v>
      </c>
      <c r="J331" s="22">
        <v>3128.65</v>
      </c>
      <c r="K331" s="59">
        <f t="shared" si="54"/>
        <v>65.83859427609427</v>
      </c>
      <c r="L331" s="12">
        <f>'[1]Arkusz1'!M338</f>
        <v>0</v>
      </c>
      <c r="M331" s="22"/>
      <c r="N331" s="22"/>
      <c r="O331" s="12">
        <f t="shared" si="52"/>
        <v>0</v>
      </c>
      <c r="P331" s="18"/>
      <c r="Q331" s="59"/>
      <c r="R331" s="12">
        <f t="shared" si="57"/>
        <v>4752</v>
      </c>
      <c r="S331" s="12">
        <f t="shared" si="55"/>
        <v>3128.65</v>
      </c>
      <c r="T331" s="57">
        <f t="shared" si="56"/>
        <v>65.83859427609427</v>
      </c>
    </row>
    <row r="332" spans="1:20" ht="15">
      <c r="A332" s="29"/>
      <c r="B332" s="20"/>
      <c r="C332" s="19">
        <v>4010</v>
      </c>
      <c r="D332" s="20" t="s">
        <v>53</v>
      </c>
      <c r="E332" s="12">
        <f>'[1]Arkusz1'!N339</f>
        <v>155820</v>
      </c>
      <c r="F332" s="13">
        <f>'[1]Arkusz1'!I339</f>
        <v>155820</v>
      </c>
      <c r="G332" s="21"/>
      <c r="H332" s="21"/>
      <c r="I332" s="13">
        <f t="shared" si="51"/>
        <v>155820</v>
      </c>
      <c r="J332" s="22">
        <v>75738.98</v>
      </c>
      <c r="K332" s="59">
        <f t="shared" si="54"/>
        <v>48.606712873828776</v>
      </c>
      <c r="L332" s="12">
        <f>'[1]Arkusz1'!M339</f>
        <v>0</v>
      </c>
      <c r="M332" s="22"/>
      <c r="N332" s="22"/>
      <c r="O332" s="12">
        <f t="shared" si="52"/>
        <v>0</v>
      </c>
      <c r="P332" s="18"/>
      <c r="Q332" s="59"/>
      <c r="R332" s="12">
        <f t="shared" si="57"/>
        <v>155820</v>
      </c>
      <c r="S332" s="12">
        <f t="shared" si="55"/>
        <v>75738.98</v>
      </c>
      <c r="T332" s="57">
        <f t="shared" si="56"/>
        <v>48.606712873828776</v>
      </c>
    </row>
    <row r="333" spans="1:20" ht="15">
      <c r="A333" s="29"/>
      <c r="B333" s="20"/>
      <c r="C333" s="19">
        <v>4040</v>
      </c>
      <c r="D333" s="20" t="s">
        <v>125</v>
      </c>
      <c r="E333" s="12">
        <f>'[1]Arkusz1'!N340</f>
        <v>12257</v>
      </c>
      <c r="F333" s="13">
        <f>'[1]Arkusz1'!I340</f>
        <v>12257</v>
      </c>
      <c r="G333" s="21"/>
      <c r="H333" s="21"/>
      <c r="I333" s="13">
        <f t="shared" si="51"/>
        <v>12257</v>
      </c>
      <c r="J333" s="22">
        <v>12255.46</v>
      </c>
      <c r="K333" s="59">
        <f t="shared" si="54"/>
        <v>99.98743575099942</v>
      </c>
      <c r="L333" s="12">
        <f>'[1]Arkusz1'!M340</f>
        <v>0</v>
      </c>
      <c r="M333" s="22"/>
      <c r="N333" s="22"/>
      <c r="O333" s="12">
        <f t="shared" si="52"/>
        <v>0</v>
      </c>
      <c r="P333" s="18"/>
      <c r="Q333" s="59"/>
      <c r="R333" s="12">
        <f t="shared" si="57"/>
        <v>12257</v>
      </c>
      <c r="S333" s="12">
        <f t="shared" si="55"/>
        <v>12255.46</v>
      </c>
      <c r="T333" s="57">
        <f t="shared" si="56"/>
        <v>99.98743575099942</v>
      </c>
    </row>
    <row r="334" spans="1:20" ht="15">
      <c r="A334" s="29"/>
      <c r="B334" s="20"/>
      <c r="C334" s="19">
        <v>4110</v>
      </c>
      <c r="D334" s="20" t="s">
        <v>81</v>
      </c>
      <c r="E334" s="12">
        <f>'[1]Arkusz1'!N341</f>
        <v>25784</v>
      </c>
      <c r="F334" s="13">
        <f>'[1]Arkusz1'!I341</f>
        <v>25784</v>
      </c>
      <c r="G334" s="21"/>
      <c r="H334" s="21"/>
      <c r="I334" s="13">
        <f t="shared" si="51"/>
        <v>25784</v>
      </c>
      <c r="J334" s="22">
        <v>12754.71</v>
      </c>
      <c r="K334" s="59">
        <f t="shared" si="54"/>
        <v>49.46753800806702</v>
      </c>
      <c r="L334" s="12">
        <f>'[1]Arkusz1'!M341</f>
        <v>0</v>
      </c>
      <c r="M334" s="22"/>
      <c r="N334" s="22"/>
      <c r="O334" s="12">
        <f t="shared" si="52"/>
        <v>0</v>
      </c>
      <c r="P334" s="18"/>
      <c r="Q334" s="59"/>
      <c r="R334" s="12">
        <f t="shared" si="57"/>
        <v>25784</v>
      </c>
      <c r="S334" s="12">
        <f t="shared" si="55"/>
        <v>12754.71</v>
      </c>
      <c r="T334" s="57">
        <f t="shared" si="56"/>
        <v>49.46753800806702</v>
      </c>
    </row>
    <row r="335" spans="1:20" ht="15">
      <c r="A335" s="29"/>
      <c r="B335" s="20"/>
      <c r="C335" s="19">
        <v>4120</v>
      </c>
      <c r="D335" s="20" t="s">
        <v>82</v>
      </c>
      <c r="E335" s="12">
        <f>'[1]Arkusz1'!N342</f>
        <v>4119</v>
      </c>
      <c r="F335" s="13">
        <f>'[1]Arkusz1'!I342</f>
        <v>4119</v>
      </c>
      <c r="G335" s="21"/>
      <c r="H335" s="21"/>
      <c r="I335" s="13">
        <f t="shared" si="51"/>
        <v>4119</v>
      </c>
      <c r="J335" s="22">
        <v>1910.9</v>
      </c>
      <c r="K335" s="59">
        <f t="shared" si="54"/>
        <v>46.3923282350085</v>
      </c>
      <c r="L335" s="12">
        <f>'[1]Arkusz1'!M342</f>
        <v>0</v>
      </c>
      <c r="M335" s="22"/>
      <c r="N335" s="22"/>
      <c r="O335" s="12">
        <f t="shared" si="52"/>
        <v>0</v>
      </c>
      <c r="P335" s="18"/>
      <c r="Q335" s="59"/>
      <c r="R335" s="12">
        <f t="shared" si="57"/>
        <v>4119</v>
      </c>
      <c r="S335" s="12">
        <f t="shared" si="55"/>
        <v>1910.9</v>
      </c>
      <c r="T335" s="57">
        <f t="shared" si="56"/>
        <v>46.3923282350085</v>
      </c>
    </row>
    <row r="336" spans="1:20" ht="15">
      <c r="A336" s="29"/>
      <c r="B336" s="20"/>
      <c r="C336" s="19">
        <v>4210</v>
      </c>
      <c r="D336" s="20" t="s">
        <v>29</v>
      </c>
      <c r="E336" s="12">
        <f>'[1]Arkusz1'!N343</f>
        <v>28430</v>
      </c>
      <c r="F336" s="13">
        <f>'[1]Arkusz1'!I343</f>
        <v>28430</v>
      </c>
      <c r="G336" s="21"/>
      <c r="H336" s="21"/>
      <c r="I336" s="13">
        <f t="shared" si="51"/>
        <v>28430</v>
      </c>
      <c r="J336" s="22">
        <v>2941.98</v>
      </c>
      <c r="K336" s="59">
        <f t="shared" si="54"/>
        <v>10.348153359127682</v>
      </c>
      <c r="L336" s="12">
        <f>'[1]Arkusz1'!M343</f>
        <v>0</v>
      </c>
      <c r="M336" s="22"/>
      <c r="N336" s="22"/>
      <c r="O336" s="12">
        <f t="shared" si="52"/>
        <v>0</v>
      </c>
      <c r="P336" s="18"/>
      <c r="Q336" s="59"/>
      <c r="R336" s="12">
        <f t="shared" si="57"/>
        <v>28430</v>
      </c>
      <c r="S336" s="12">
        <f t="shared" si="55"/>
        <v>2941.98</v>
      </c>
      <c r="T336" s="57">
        <f t="shared" si="56"/>
        <v>10.348153359127682</v>
      </c>
    </row>
    <row r="337" spans="1:20" ht="15">
      <c r="A337" s="29"/>
      <c r="B337" s="20"/>
      <c r="C337" s="19">
        <v>4220</v>
      </c>
      <c r="D337" s="20" t="s">
        <v>95</v>
      </c>
      <c r="E337" s="12">
        <f>'[1]Arkusz1'!N344</f>
        <v>221739</v>
      </c>
      <c r="F337" s="13">
        <f>'[1]Arkusz1'!I344</f>
        <v>221739</v>
      </c>
      <c r="G337" s="21"/>
      <c r="H337" s="21"/>
      <c r="I337" s="13">
        <f t="shared" si="51"/>
        <v>221739</v>
      </c>
      <c r="J337" s="22">
        <v>83434.49</v>
      </c>
      <c r="K337" s="59">
        <f t="shared" si="54"/>
        <v>37.62734115333794</v>
      </c>
      <c r="L337" s="12">
        <f>'[1]Arkusz1'!M344</f>
        <v>0</v>
      </c>
      <c r="M337" s="22"/>
      <c r="N337" s="22"/>
      <c r="O337" s="12">
        <f t="shared" si="52"/>
        <v>0</v>
      </c>
      <c r="P337" s="18"/>
      <c r="Q337" s="59"/>
      <c r="R337" s="12">
        <f t="shared" si="57"/>
        <v>221739</v>
      </c>
      <c r="S337" s="12">
        <f t="shared" si="55"/>
        <v>83434.49</v>
      </c>
      <c r="T337" s="57">
        <f t="shared" si="56"/>
        <v>37.62734115333794</v>
      </c>
    </row>
    <row r="338" spans="1:20" ht="12.75" customHeight="1">
      <c r="A338" s="29"/>
      <c r="B338" s="20"/>
      <c r="C338" s="19">
        <v>4260</v>
      </c>
      <c r="D338" s="20" t="s">
        <v>62</v>
      </c>
      <c r="E338" s="12">
        <f>'[1]Arkusz1'!N345</f>
        <v>29060</v>
      </c>
      <c r="F338" s="13">
        <f>'[1]Arkusz1'!I345</f>
        <v>29060</v>
      </c>
      <c r="G338" s="21"/>
      <c r="H338" s="21"/>
      <c r="I338" s="13">
        <f t="shared" si="51"/>
        <v>29060</v>
      </c>
      <c r="J338" s="22">
        <v>20593</v>
      </c>
      <c r="K338" s="59">
        <f t="shared" si="54"/>
        <v>70.86373021335169</v>
      </c>
      <c r="L338" s="12">
        <f>'[1]Arkusz1'!M345</f>
        <v>0</v>
      </c>
      <c r="M338" s="22"/>
      <c r="N338" s="22"/>
      <c r="O338" s="12">
        <f t="shared" si="52"/>
        <v>0</v>
      </c>
      <c r="P338" s="18"/>
      <c r="Q338" s="59"/>
      <c r="R338" s="12">
        <f t="shared" si="57"/>
        <v>29060</v>
      </c>
      <c r="S338" s="12">
        <f t="shared" si="55"/>
        <v>20593</v>
      </c>
      <c r="T338" s="57">
        <f t="shared" si="56"/>
        <v>70.86373021335169</v>
      </c>
    </row>
    <row r="339" spans="1:20" ht="12.75" customHeight="1">
      <c r="A339" s="29"/>
      <c r="B339" s="20"/>
      <c r="C339" s="19">
        <v>4270</v>
      </c>
      <c r="D339" s="20" t="s">
        <v>137</v>
      </c>
      <c r="E339" s="12">
        <f>'[1]Arkusz1'!N346</f>
        <v>17429</v>
      </c>
      <c r="F339" s="13">
        <f>'[1]Arkusz1'!I346</f>
        <v>17429</v>
      </c>
      <c r="G339" s="21"/>
      <c r="H339" s="21"/>
      <c r="I339" s="13">
        <f t="shared" si="51"/>
        <v>17429</v>
      </c>
      <c r="J339" s="22">
        <v>398.46</v>
      </c>
      <c r="K339" s="59">
        <f t="shared" si="54"/>
        <v>2.286189683860233</v>
      </c>
      <c r="L339" s="12">
        <f>'[1]Arkusz1'!M346</f>
        <v>0</v>
      </c>
      <c r="M339" s="22"/>
      <c r="N339" s="22"/>
      <c r="O339" s="12">
        <f t="shared" si="52"/>
        <v>0</v>
      </c>
      <c r="P339" s="18"/>
      <c r="Q339" s="59"/>
      <c r="R339" s="12">
        <f t="shared" si="57"/>
        <v>17429</v>
      </c>
      <c r="S339" s="12">
        <f t="shared" si="55"/>
        <v>398.46</v>
      </c>
      <c r="T339" s="57">
        <f t="shared" si="56"/>
        <v>2.286189683860233</v>
      </c>
    </row>
    <row r="340" spans="1:20" ht="13.5" customHeight="1">
      <c r="A340" s="29"/>
      <c r="B340" s="20"/>
      <c r="C340" s="19">
        <v>4280</v>
      </c>
      <c r="D340" s="20" t="s">
        <v>63</v>
      </c>
      <c r="E340" s="12">
        <f>'[1]Arkusz1'!N347</f>
        <v>375</v>
      </c>
      <c r="F340" s="13">
        <f>'[1]Arkusz1'!I347</f>
        <v>375</v>
      </c>
      <c r="G340" s="21"/>
      <c r="H340" s="21"/>
      <c r="I340" s="13">
        <f t="shared" si="51"/>
        <v>375</v>
      </c>
      <c r="J340" s="22"/>
      <c r="K340" s="59">
        <f t="shared" si="54"/>
        <v>0</v>
      </c>
      <c r="L340" s="12">
        <f>'[1]Arkusz1'!M347</f>
        <v>0</v>
      </c>
      <c r="M340" s="22"/>
      <c r="N340" s="22"/>
      <c r="O340" s="12">
        <f t="shared" si="52"/>
        <v>0</v>
      </c>
      <c r="P340" s="18"/>
      <c r="Q340" s="59"/>
      <c r="R340" s="12">
        <f t="shared" si="57"/>
        <v>375</v>
      </c>
      <c r="S340" s="12">
        <f t="shared" si="55"/>
        <v>0</v>
      </c>
      <c r="T340" s="57">
        <f t="shared" si="56"/>
        <v>0</v>
      </c>
    </row>
    <row r="341" spans="1:20" ht="15">
      <c r="A341" s="29"/>
      <c r="B341" s="20"/>
      <c r="C341" s="19">
        <v>4300</v>
      </c>
      <c r="D341" s="20" t="s">
        <v>56</v>
      </c>
      <c r="E341" s="12">
        <f>'[1]Arkusz1'!N348</f>
        <v>10863</v>
      </c>
      <c r="F341" s="13">
        <f>'[1]Arkusz1'!I348</f>
        <v>10863</v>
      </c>
      <c r="G341" s="21"/>
      <c r="H341" s="21"/>
      <c r="I341" s="13">
        <f t="shared" si="51"/>
        <v>10863</v>
      </c>
      <c r="J341" s="22">
        <v>4950.62</v>
      </c>
      <c r="K341" s="59">
        <f t="shared" si="54"/>
        <v>45.57323023105956</v>
      </c>
      <c r="L341" s="12">
        <f>'[1]Arkusz1'!M348</f>
        <v>0</v>
      </c>
      <c r="M341" s="22"/>
      <c r="N341" s="22"/>
      <c r="O341" s="12">
        <f t="shared" si="52"/>
        <v>0</v>
      </c>
      <c r="P341" s="18"/>
      <c r="Q341" s="59"/>
      <c r="R341" s="12">
        <f t="shared" si="57"/>
        <v>10863</v>
      </c>
      <c r="S341" s="12">
        <f t="shared" si="55"/>
        <v>4950.62</v>
      </c>
      <c r="T341" s="57">
        <f t="shared" si="56"/>
        <v>45.57323023105956</v>
      </c>
    </row>
    <row r="342" spans="1:20" ht="26.25">
      <c r="A342" s="29"/>
      <c r="B342" s="20"/>
      <c r="C342" s="19">
        <v>4370</v>
      </c>
      <c r="D342" s="27" t="s">
        <v>66</v>
      </c>
      <c r="E342" s="12">
        <f>'[1]Arkusz1'!N349</f>
        <v>240</v>
      </c>
      <c r="F342" s="13">
        <f>'[1]Arkusz1'!I349</f>
        <v>240</v>
      </c>
      <c r="G342" s="21"/>
      <c r="H342" s="21"/>
      <c r="I342" s="13">
        <f t="shared" si="51"/>
        <v>240</v>
      </c>
      <c r="J342" s="22">
        <v>98.99</v>
      </c>
      <c r="K342" s="59">
        <f t="shared" si="54"/>
        <v>41.24583333333333</v>
      </c>
      <c r="L342" s="12">
        <f>'[1]Arkusz1'!M349</f>
        <v>0</v>
      </c>
      <c r="M342" s="22"/>
      <c r="N342" s="22"/>
      <c r="O342" s="12">
        <f t="shared" si="52"/>
        <v>0</v>
      </c>
      <c r="P342" s="18"/>
      <c r="Q342" s="59"/>
      <c r="R342" s="12">
        <f t="shared" si="57"/>
        <v>240</v>
      </c>
      <c r="S342" s="12">
        <f t="shared" si="55"/>
        <v>98.99</v>
      </c>
      <c r="T342" s="57">
        <f t="shared" si="56"/>
        <v>41.24583333333333</v>
      </c>
    </row>
    <row r="343" spans="1:20" ht="15">
      <c r="A343" s="29"/>
      <c r="B343" s="20"/>
      <c r="C343" s="19">
        <v>4430</v>
      </c>
      <c r="D343" s="20" t="s">
        <v>31</v>
      </c>
      <c r="E343" s="12">
        <f>'[1]Arkusz1'!N350</f>
        <v>250</v>
      </c>
      <c r="F343" s="13">
        <f>'[1]Arkusz1'!I350</f>
        <v>250</v>
      </c>
      <c r="G343" s="21"/>
      <c r="H343" s="21"/>
      <c r="I343" s="13">
        <f t="shared" si="51"/>
        <v>250</v>
      </c>
      <c r="J343" s="22">
        <v>164.25</v>
      </c>
      <c r="K343" s="59">
        <f t="shared" si="54"/>
        <v>65.7</v>
      </c>
      <c r="L343" s="12">
        <f>'[1]Arkusz1'!M350</f>
        <v>0</v>
      </c>
      <c r="M343" s="22"/>
      <c r="N343" s="22"/>
      <c r="O343" s="12">
        <f t="shared" si="52"/>
        <v>0</v>
      </c>
      <c r="P343" s="18"/>
      <c r="Q343" s="59"/>
      <c r="R343" s="12">
        <f t="shared" si="57"/>
        <v>250</v>
      </c>
      <c r="S343" s="12">
        <f t="shared" si="55"/>
        <v>164.25</v>
      </c>
      <c r="T343" s="57">
        <f t="shared" si="56"/>
        <v>65.7</v>
      </c>
    </row>
    <row r="344" spans="1:20" ht="12" customHeight="1">
      <c r="A344" s="29"/>
      <c r="B344" s="20"/>
      <c r="C344" s="19">
        <v>4440</v>
      </c>
      <c r="D344" s="20" t="s">
        <v>118</v>
      </c>
      <c r="E344" s="12">
        <f>'[1]Arkusz1'!N351</f>
        <v>8384</v>
      </c>
      <c r="F344" s="13">
        <f>'[1]Arkusz1'!I351</f>
        <v>8384</v>
      </c>
      <c r="G344" s="21"/>
      <c r="H344" s="21"/>
      <c r="I344" s="13">
        <f t="shared" si="51"/>
        <v>8384</v>
      </c>
      <c r="J344" s="22">
        <v>6288</v>
      </c>
      <c r="K344" s="59">
        <f t="shared" si="54"/>
        <v>75</v>
      </c>
      <c r="L344" s="12">
        <f>'[1]Arkusz1'!M351</f>
        <v>0</v>
      </c>
      <c r="M344" s="22"/>
      <c r="N344" s="22"/>
      <c r="O344" s="12">
        <f t="shared" si="52"/>
        <v>0</v>
      </c>
      <c r="P344" s="18"/>
      <c r="Q344" s="59"/>
      <c r="R344" s="12">
        <f t="shared" si="57"/>
        <v>8384</v>
      </c>
      <c r="S344" s="12">
        <f t="shared" si="55"/>
        <v>6288</v>
      </c>
      <c r="T344" s="57">
        <f t="shared" si="56"/>
        <v>75</v>
      </c>
    </row>
    <row r="345" spans="1:20" ht="12" customHeight="1">
      <c r="A345" s="29"/>
      <c r="B345" s="20"/>
      <c r="C345" s="19">
        <v>4700</v>
      </c>
      <c r="D345" s="20" t="s">
        <v>72</v>
      </c>
      <c r="E345" s="12">
        <f>'[1]Arkusz1'!N352</f>
        <v>184</v>
      </c>
      <c r="F345" s="13">
        <f>'[1]Arkusz1'!I352</f>
        <v>184</v>
      </c>
      <c r="G345" s="21"/>
      <c r="H345" s="21"/>
      <c r="I345" s="13">
        <f>F345+G345-H345</f>
        <v>184</v>
      </c>
      <c r="J345" s="22">
        <v>183</v>
      </c>
      <c r="K345" s="59">
        <f t="shared" si="54"/>
        <v>99.45652173913044</v>
      </c>
      <c r="L345" s="12">
        <f>'[1]Arkusz1'!M352</f>
        <v>0</v>
      </c>
      <c r="M345" s="22"/>
      <c r="N345" s="22"/>
      <c r="O345" s="12">
        <f>L345+M345-N345</f>
        <v>0</v>
      </c>
      <c r="P345" s="18"/>
      <c r="Q345" s="59"/>
      <c r="R345" s="12">
        <f t="shared" si="57"/>
        <v>184</v>
      </c>
      <c r="S345" s="12">
        <f t="shared" si="55"/>
        <v>183</v>
      </c>
      <c r="T345" s="57">
        <f t="shared" si="56"/>
        <v>99.45652173913044</v>
      </c>
    </row>
    <row r="346" spans="1:20" ht="12.75" customHeight="1">
      <c r="A346" s="29"/>
      <c r="B346" s="20"/>
      <c r="C346" s="19"/>
      <c r="D346" s="20"/>
      <c r="E346" s="12"/>
      <c r="F346" s="13"/>
      <c r="G346" s="21"/>
      <c r="H346" s="21"/>
      <c r="I346" s="13"/>
      <c r="J346" s="18"/>
      <c r="K346" s="58"/>
      <c r="L346" s="12">
        <f>'[1]Arkusz1'!M353</f>
        <v>0</v>
      </c>
      <c r="M346" s="22"/>
      <c r="N346" s="22"/>
      <c r="O346" s="12"/>
      <c r="P346" s="18"/>
      <c r="Q346" s="58"/>
      <c r="R346" s="12"/>
      <c r="S346" s="12"/>
      <c r="T346" s="57"/>
    </row>
    <row r="347" spans="1:20" s="14" customFormat="1" ht="12.75" customHeight="1">
      <c r="A347" s="28"/>
      <c r="B347" s="16">
        <v>80195</v>
      </c>
      <c r="C347" s="15"/>
      <c r="D347" s="16" t="s">
        <v>37</v>
      </c>
      <c r="E347" s="12">
        <f>'[1]Arkusz1'!N354</f>
        <v>38932</v>
      </c>
      <c r="F347" s="13">
        <f>'[1]Arkusz1'!I354</f>
        <v>38932</v>
      </c>
      <c r="G347" s="17"/>
      <c r="H347" s="17"/>
      <c r="I347" s="13">
        <f t="shared" si="51"/>
        <v>38932</v>
      </c>
      <c r="J347" s="18">
        <v>29199</v>
      </c>
      <c r="K347" s="58">
        <f t="shared" si="54"/>
        <v>75</v>
      </c>
      <c r="L347" s="12">
        <f>'[1]Arkusz1'!M354</f>
        <v>0</v>
      </c>
      <c r="M347" s="18">
        <f>SUM(M348:M348)</f>
        <v>0</v>
      </c>
      <c r="N347" s="18">
        <f>SUM(N348:N348)</f>
        <v>0</v>
      </c>
      <c r="O347" s="12">
        <f t="shared" si="52"/>
        <v>0</v>
      </c>
      <c r="P347" s="18"/>
      <c r="Q347" s="58"/>
      <c r="R347" s="12">
        <f t="shared" si="57"/>
        <v>38932</v>
      </c>
      <c r="S347" s="12">
        <f t="shared" si="55"/>
        <v>29199</v>
      </c>
      <c r="T347" s="57">
        <f t="shared" si="56"/>
        <v>75</v>
      </c>
    </row>
    <row r="348" spans="1:20" ht="12.75" customHeight="1">
      <c r="A348" s="29"/>
      <c r="B348" s="20"/>
      <c r="C348" s="19">
        <v>4440</v>
      </c>
      <c r="D348" s="20" t="s">
        <v>118</v>
      </c>
      <c r="E348" s="12">
        <f>'[1]Arkusz1'!N355</f>
        <v>38932</v>
      </c>
      <c r="F348" s="13">
        <f>'[1]Arkusz1'!I355</f>
        <v>38932</v>
      </c>
      <c r="G348" s="21"/>
      <c r="H348" s="21"/>
      <c r="I348" s="13">
        <f t="shared" si="51"/>
        <v>38932</v>
      </c>
      <c r="J348" s="22">
        <v>29199</v>
      </c>
      <c r="K348" s="59">
        <f t="shared" si="54"/>
        <v>75</v>
      </c>
      <c r="L348" s="12">
        <f>'[1]Arkusz1'!M355</f>
        <v>0</v>
      </c>
      <c r="M348" s="22"/>
      <c r="N348" s="22"/>
      <c r="O348" s="12">
        <f t="shared" si="52"/>
        <v>0</v>
      </c>
      <c r="P348" s="18"/>
      <c r="Q348" s="59"/>
      <c r="R348" s="12">
        <f t="shared" si="57"/>
        <v>38932</v>
      </c>
      <c r="S348" s="12">
        <f t="shared" si="55"/>
        <v>29199</v>
      </c>
      <c r="T348" s="57">
        <f t="shared" si="56"/>
        <v>75</v>
      </c>
    </row>
    <row r="349" spans="1:20" ht="12.75" customHeight="1">
      <c r="A349" s="29"/>
      <c r="B349" s="19"/>
      <c r="C349" s="19"/>
      <c r="D349" s="20"/>
      <c r="E349" s="12"/>
      <c r="F349" s="13"/>
      <c r="G349" s="21"/>
      <c r="H349" s="21"/>
      <c r="I349" s="13"/>
      <c r="J349" s="18"/>
      <c r="K349" s="58"/>
      <c r="L349" s="12"/>
      <c r="M349" s="22"/>
      <c r="N349" s="22"/>
      <c r="O349" s="12"/>
      <c r="P349" s="18"/>
      <c r="Q349" s="58"/>
      <c r="R349" s="12"/>
      <c r="S349" s="12"/>
      <c r="T349" s="57"/>
    </row>
    <row r="350" spans="1:20" s="14" customFormat="1" ht="14.25">
      <c r="A350" s="25">
        <v>851</v>
      </c>
      <c r="B350" s="9"/>
      <c r="C350" s="9"/>
      <c r="D350" s="30" t="s">
        <v>146</v>
      </c>
      <c r="E350" s="12">
        <f>'[1]Arkusz1'!N357</f>
        <v>129264</v>
      </c>
      <c r="F350" s="13">
        <f>'[1]Arkusz1'!I357</f>
        <v>66264</v>
      </c>
      <c r="G350" s="12">
        <f>SUM(G351+G357)</f>
        <v>0</v>
      </c>
      <c r="H350" s="12">
        <f>H351+H357</f>
        <v>0</v>
      </c>
      <c r="I350" s="13">
        <f t="shared" si="51"/>
        <v>66264</v>
      </c>
      <c r="J350" s="12">
        <f>J351+J357</f>
        <v>32668.79</v>
      </c>
      <c r="K350" s="57">
        <f t="shared" si="54"/>
        <v>49.30096281540504</v>
      </c>
      <c r="L350" s="12">
        <f>'[1]Arkusz1'!M357</f>
        <v>63000</v>
      </c>
      <c r="M350" s="12">
        <f>M357+M351</f>
        <v>0</v>
      </c>
      <c r="N350" s="12">
        <f>N357+N351</f>
        <v>0</v>
      </c>
      <c r="O350" s="12">
        <f t="shared" si="52"/>
        <v>63000</v>
      </c>
      <c r="P350" s="12">
        <f>P357</f>
        <v>0</v>
      </c>
      <c r="Q350" s="57">
        <f>P350*100/O350</f>
        <v>0</v>
      </c>
      <c r="R350" s="12">
        <f aca="true" t="shared" si="58" ref="R350:R355">I350+O350</f>
        <v>129264</v>
      </c>
      <c r="S350" s="12">
        <f t="shared" si="55"/>
        <v>32668.79</v>
      </c>
      <c r="T350" s="57">
        <f t="shared" si="56"/>
        <v>25.272922081940834</v>
      </c>
    </row>
    <row r="351" spans="1:20" s="14" customFormat="1" ht="12.75" customHeight="1">
      <c r="A351" s="28"/>
      <c r="B351" s="15">
        <v>85153</v>
      </c>
      <c r="C351" s="15"/>
      <c r="D351" s="16" t="s">
        <v>147</v>
      </c>
      <c r="E351" s="12">
        <f>'[1]Arkusz1'!N358</f>
        <v>3300</v>
      </c>
      <c r="F351" s="13">
        <f>'[1]Arkusz1'!I358</f>
        <v>3300</v>
      </c>
      <c r="G351" s="17">
        <f>SUM(G352:G355)</f>
        <v>0</v>
      </c>
      <c r="H351" s="17">
        <f>SUM(H352:H355)</f>
        <v>0</v>
      </c>
      <c r="I351" s="13">
        <f t="shared" si="51"/>
        <v>3300</v>
      </c>
      <c r="J351" s="18"/>
      <c r="K351" s="58">
        <f t="shared" si="54"/>
        <v>0</v>
      </c>
      <c r="L351" s="12">
        <f>'[1]Arkusz1'!M358</f>
        <v>0</v>
      </c>
      <c r="M351" s="18">
        <f>SUM(M352:M355)</f>
        <v>0</v>
      </c>
      <c r="N351" s="18">
        <f>SUM(N352:N355)</f>
        <v>0</v>
      </c>
      <c r="O351" s="12">
        <f t="shared" si="52"/>
        <v>0</v>
      </c>
      <c r="P351" s="18"/>
      <c r="Q351" s="58"/>
      <c r="R351" s="12">
        <f t="shared" si="58"/>
        <v>3300</v>
      </c>
      <c r="S351" s="12">
        <f t="shared" si="55"/>
        <v>0</v>
      </c>
      <c r="T351" s="57">
        <f t="shared" si="56"/>
        <v>0</v>
      </c>
    </row>
    <row r="352" spans="1:20" ht="12.75" customHeight="1">
      <c r="A352" s="29"/>
      <c r="B352" s="19"/>
      <c r="C352" s="19">
        <v>4210</v>
      </c>
      <c r="D352" s="20" t="s">
        <v>115</v>
      </c>
      <c r="E352" s="12">
        <f>'[1]Arkusz1'!N359</f>
        <v>1000</v>
      </c>
      <c r="F352" s="13">
        <f>'[1]Arkusz1'!I359</f>
        <v>1000</v>
      </c>
      <c r="G352" s="21"/>
      <c r="H352" s="21"/>
      <c r="I352" s="13">
        <f t="shared" si="51"/>
        <v>1000</v>
      </c>
      <c r="J352" s="22"/>
      <c r="K352" s="59">
        <f t="shared" si="54"/>
        <v>0</v>
      </c>
      <c r="L352" s="12">
        <f>'[1]Arkusz1'!M359</f>
        <v>0</v>
      </c>
      <c r="M352" s="22"/>
      <c r="N352" s="22"/>
      <c r="O352" s="12">
        <f t="shared" si="52"/>
        <v>0</v>
      </c>
      <c r="P352" s="18"/>
      <c r="Q352" s="59"/>
      <c r="R352" s="12">
        <f t="shared" si="58"/>
        <v>1000</v>
      </c>
      <c r="S352" s="12">
        <f t="shared" si="55"/>
        <v>0</v>
      </c>
      <c r="T352" s="57">
        <f t="shared" si="56"/>
        <v>0</v>
      </c>
    </row>
    <row r="353" spans="1:20" ht="12.75" customHeight="1">
      <c r="A353" s="29"/>
      <c r="B353" s="19"/>
      <c r="C353" s="19">
        <v>4240</v>
      </c>
      <c r="D353" s="20" t="s">
        <v>116</v>
      </c>
      <c r="E353" s="12">
        <f>'[1]Arkusz1'!N360</f>
        <v>1000</v>
      </c>
      <c r="F353" s="13">
        <f>'[1]Arkusz1'!I360</f>
        <v>1000</v>
      </c>
      <c r="G353" s="21"/>
      <c r="H353" s="21"/>
      <c r="I353" s="13">
        <f t="shared" si="51"/>
        <v>1000</v>
      </c>
      <c r="J353" s="22"/>
      <c r="K353" s="59">
        <f t="shared" si="54"/>
        <v>0</v>
      </c>
      <c r="L353" s="12">
        <f>'[1]Arkusz1'!M360</f>
        <v>0</v>
      </c>
      <c r="M353" s="22"/>
      <c r="N353" s="22"/>
      <c r="O353" s="12">
        <f t="shared" si="52"/>
        <v>0</v>
      </c>
      <c r="P353" s="18"/>
      <c r="Q353" s="59"/>
      <c r="R353" s="12">
        <f t="shared" si="58"/>
        <v>1000</v>
      </c>
      <c r="S353" s="12">
        <f t="shared" si="55"/>
        <v>0</v>
      </c>
      <c r="T353" s="57">
        <f t="shared" si="56"/>
        <v>0</v>
      </c>
    </row>
    <row r="354" spans="1:20" ht="12.75" customHeight="1">
      <c r="A354" s="29"/>
      <c r="B354" s="19"/>
      <c r="C354" s="19">
        <v>4300</v>
      </c>
      <c r="D354" s="20" t="s">
        <v>56</v>
      </c>
      <c r="E354" s="12">
        <f>'[1]Arkusz1'!N361</f>
        <v>1000</v>
      </c>
      <c r="F354" s="13">
        <f>'[1]Arkusz1'!I361</f>
        <v>1000</v>
      </c>
      <c r="G354" s="21"/>
      <c r="H354" s="21"/>
      <c r="I354" s="13">
        <f t="shared" si="51"/>
        <v>1000</v>
      </c>
      <c r="J354" s="22"/>
      <c r="K354" s="59">
        <f t="shared" si="54"/>
        <v>0</v>
      </c>
      <c r="L354" s="12">
        <f>'[1]Arkusz1'!M361</f>
        <v>0</v>
      </c>
      <c r="M354" s="22"/>
      <c r="N354" s="22"/>
      <c r="O354" s="12">
        <f t="shared" si="52"/>
        <v>0</v>
      </c>
      <c r="P354" s="18"/>
      <c r="Q354" s="59"/>
      <c r="R354" s="12">
        <f t="shared" si="58"/>
        <v>1000</v>
      </c>
      <c r="S354" s="12">
        <f t="shared" si="55"/>
        <v>0</v>
      </c>
      <c r="T354" s="57">
        <f t="shared" si="56"/>
        <v>0</v>
      </c>
    </row>
    <row r="355" spans="1:20" ht="12.75" customHeight="1">
      <c r="A355" s="29"/>
      <c r="B355" s="20"/>
      <c r="C355" s="19">
        <v>4410</v>
      </c>
      <c r="D355" s="20" t="s">
        <v>67</v>
      </c>
      <c r="E355" s="12">
        <f>'[1]Arkusz1'!N362</f>
        <v>300</v>
      </c>
      <c r="F355" s="13">
        <f>'[1]Arkusz1'!I362</f>
        <v>300</v>
      </c>
      <c r="G355" s="21"/>
      <c r="H355" s="21"/>
      <c r="I355" s="13">
        <f t="shared" si="51"/>
        <v>300</v>
      </c>
      <c r="J355" s="22"/>
      <c r="K355" s="59">
        <f t="shared" si="54"/>
        <v>0</v>
      </c>
      <c r="L355" s="12">
        <f>'[1]Arkusz1'!M362</f>
        <v>0</v>
      </c>
      <c r="M355" s="22"/>
      <c r="N355" s="22"/>
      <c r="O355" s="12">
        <f t="shared" si="52"/>
        <v>0</v>
      </c>
      <c r="P355" s="18"/>
      <c r="Q355" s="59"/>
      <c r="R355" s="12">
        <f t="shared" si="58"/>
        <v>300</v>
      </c>
      <c r="S355" s="12">
        <f t="shared" si="55"/>
        <v>0</v>
      </c>
      <c r="T355" s="57">
        <f t="shared" si="56"/>
        <v>0</v>
      </c>
    </row>
    <row r="356" spans="1:20" ht="12.75" customHeight="1">
      <c r="A356" s="29"/>
      <c r="B356" s="20"/>
      <c r="C356" s="19"/>
      <c r="D356" s="20"/>
      <c r="E356" s="12"/>
      <c r="F356" s="13"/>
      <c r="G356" s="21"/>
      <c r="H356" s="21"/>
      <c r="I356" s="13"/>
      <c r="J356" s="18"/>
      <c r="K356" s="58"/>
      <c r="L356" s="12"/>
      <c r="M356" s="22"/>
      <c r="N356" s="22"/>
      <c r="O356" s="12"/>
      <c r="P356" s="18"/>
      <c r="Q356" s="58"/>
      <c r="R356" s="12"/>
      <c r="S356" s="12"/>
      <c r="T356" s="57"/>
    </row>
    <row r="357" spans="1:20" s="14" customFormat="1" ht="12.75" customHeight="1">
      <c r="A357" s="28"/>
      <c r="B357" s="15">
        <v>85154</v>
      </c>
      <c r="C357" s="15"/>
      <c r="D357" s="16" t="s">
        <v>148</v>
      </c>
      <c r="E357" s="12">
        <f>'[1]Arkusz1'!N364</f>
        <v>125964</v>
      </c>
      <c r="F357" s="13">
        <f>'[1]Arkusz1'!I364</f>
        <v>62964</v>
      </c>
      <c r="G357" s="17">
        <f>SUM(G358:G369)</f>
        <v>0</v>
      </c>
      <c r="H357" s="17">
        <f>SUM(H358:H369)</f>
        <v>0</v>
      </c>
      <c r="I357" s="13">
        <f t="shared" si="51"/>
        <v>62964</v>
      </c>
      <c r="J357" s="18">
        <v>32668.79</v>
      </c>
      <c r="K357" s="58">
        <f t="shared" si="54"/>
        <v>51.88487071977638</v>
      </c>
      <c r="L357" s="12">
        <f>'[1]Arkusz1'!M364</f>
        <v>63000</v>
      </c>
      <c r="M357" s="18">
        <f>SUM(M358:M369)</f>
        <v>0</v>
      </c>
      <c r="N357" s="18">
        <f>SUM(N358:N369)</f>
        <v>0</v>
      </c>
      <c r="O357" s="12">
        <f t="shared" si="52"/>
        <v>63000</v>
      </c>
      <c r="P357" s="18">
        <f>SUM(P358:P369)</f>
        <v>0</v>
      </c>
      <c r="Q357" s="58">
        <f>P357*100/O357</f>
        <v>0</v>
      </c>
      <c r="R357" s="12">
        <f aca="true" t="shared" si="59" ref="R357:R369">I357+O357</f>
        <v>125964</v>
      </c>
      <c r="S357" s="12">
        <f t="shared" si="55"/>
        <v>32668.79</v>
      </c>
      <c r="T357" s="57">
        <f t="shared" si="56"/>
        <v>25.93502111714458</v>
      </c>
    </row>
    <row r="358" spans="1:20" ht="12.75" customHeight="1">
      <c r="A358" s="29"/>
      <c r="B358" s="15"/>
      <c r="C358" s="19">
        <v>4110</v>
      </c>
      <c r="D358" s="20" t="s">
        <v>26</v>
      </c>
      <c r="E358" s="12">
        <f>'[1]Arkusz1'!N365</f>
        <v>400</v>
      </c>
      <c r="F358" s="13">
        <f>'[1]Arkusz1'!I365</f>
        <v>400</v>
      </c>
      <c r="G358" s="21"/>
      <c r="H358" s="21"/>
      <c r="I358" s="13">
        <f t="shared" si="51"/>
        <v>400</v>
      </c>
      <c r="J358" s="22"/>
      <c r="K358" s="59">
        <f t="shared" si="54"/>
        <v>0</v>
      </c>
      <c r="L358" s="12">
        <f>'[1]Arkusz1'!M365</f>
        <v>0</v>
      </c>
      <c r="M358" s="22"/>
      <c r="N358" s="22"/>
      <c r="O358" s="12">
        <f t="shared" si="52"/>
        <v>0</v>
      </c>
      <c r="P358" s="18"/>
      <c r="Q358" s="59"/>
      <c r="R358" s="12">
        <f t="shared" si="59"/>
        <v>400</v>
      </c>
      <c r="S358" s="12">
        <f t="shared" si="55"/>
        <v>0</v>
      </c>
      <c r="T358" s="57">
        <f t="shared" si="56"/>
        <v>0</v>
      </c>
    </row>
    <row r="359" spans="1:20" ht="12.75" customHeight="1">
      <c r="A359" s="29"/>
      <c r="B359" s="15"/>
      <c r="C359" s="19">
        <v>4120</v>
      </c>
      <c r="D359" s="20" t="s">
        <v>27</v>
      </c>
      <c r="E359" s="12">
        <f>'[1]Arkusz1'!N366</f>
        <v>100</v>
      </c>
      <c r="F359" s="13">
        <f>'[1]Arkusz1'!I366</f>
        <v>100</v>
      </c>
      <c r="G359" s="21"/>
      <c r="H359" s="21"/>
      <c r="I359" s="13">
        <f t="shared" si="51"/>
        <v>100</v>
      </c>
      <c r="J359" s="22"/>
      <c r="K359" s="59">
        <f t="shared" si="54"/>
        <v>0</v>
      </c>
      <c r="L359" s="12">
        <f>'[1]Arkusz1'!M366</f>
        <v>0</v>
      </c>
      <c r="M359" s="22"/>
      <c r="N359" s="22"/>
      <c r="O359" s="12">
        <f t="shared" si="52"/>
        <v>0</v>
      </c>
      <c r="P359" s="18"/>
      <c r="Q359" s="59"/>
      <c r="R359" s="12">
        <f t="shared" si="59"/>
        <v>100</v>
      </c>
      <c r="S359" s="12">
        <f t="shared" si="55"/>
        <v>0</v>
      </c>
      <c r="T359" s="57">
        <f t="shared" si="56"/>
        <v>0</v>
      </c>
    </row>
    <row r="360" spans="1:20" ht="12.75" customHeight="1">
      <c r="A360" s="29"/>
      <c r="B360" s="19"/>
      <c r="C360" s="19">
        <v>4170</v>
      </c>
      <c r="D360" s="20" t="s">
        <v>149</v>
      </c>
      <c r="E360" s="12">
        <f>'[1]Arkusz1'!N367</f>
        <v>15600</v>
      </c>
      <c r="F360" s="13">
        <f>'[1]Arkusz1'!I367</f>
        <v>15600</v>
      </c>
      <c r="G360" s="21"/>
      <c r="H360" s="21"/>
      <c r="I360" s="13">
        <f t="shared" si="51"/>
        <v>15600</v>
      </c>
      <c r="J360" s="22">
        <v>5853.9</v>
      </c>
      <c r="K360" s="59">
        <f t="shared" si="54"/>
        <v>37.525</v>
      </c>
      <c r="L360" s="12">
        <f>'[1]Arkusz1'!M367</f>
        <v>0</v>
      </c>
      <c r="M360" s="22"/>
      <c r="N360" s="22"/>
      <c r="O360" s="12">
        <f t="shared" si="52"/>
        <v>0</v>
      </c>
      <c r="P360" s="18"/>
      <c r="Q360" s="59"/>
      <c r="R360" s="12">
        <f t="shared" si="59"/>
        <v>15600</v>
      </c>
      <c r="S360" s="12">
        <f t="shared" si="55"/>
        <v>5853.9</v>
      </c>
      <c r="T360" s="57">
        <f t="shared" si="56"/>
        <v>37.525</v>
      </c>
    </row>
    <row r="361" spans="1:20" ht="12.75" customHeight="1">
      <c r="A361" s="29"/>
      <c r="B361" s="19"/>
      <c r="C361" s="19">
        <v>4210</v>
      </c>
      <c r="D361" s="20" t="s">
        <v>115</v>
      </c>
      <c r="E361" s="12">
        <f>'[1]Arkusz1'!N368</f>
        <v>3000</v>
      </c>
      <c r="F361" s="13">
        <f>'[1]Arkusz1'!I368</f>
        <v>3000</v>
      </c>
      <c r="G361" s="21"/>
      <c r="H361" s="21"/>
      <c r="I361" s="13">
        <f t="shared" si="51"/>
        <v>3000</v>
      </c>
      <c r="J361" s="22">
        <v>504.55</v>
      </c>
      <c r="K361" s="59">
        <f t="shared" si="54"/>
        <v>16.81833333333333</v>
      </c>
      <c r="L361" s="12">
        <f>'[1]Arkusz1'!M368</f>
        <v>0</v>
      </c>
      <c r="M361" s="22"/>
      <c r="N361" s="22"/>
      <c r="O361" s="12">
        <f t="shared" si="52"/>
        <v>0</v>
      </c>
      <c r="P361" s="18"/>
      <c r="Q361" s="59"/>
      <c r="R361" s="12">
        <f t="shared" si="59"/>
        <v>3000</v>
      </c>
      <c r="S361" s="12">
        <f t="shared" si="55"/>
        <v>504.55</v>
      </c>
      <c r="T361" s="57">
        <f t="shared" si="56"/>
        <v>16.81833333333333</v>
      </c>
    </row>
    <row r="362" spans="1:20" ht="12.75" customHeight="1">
      <c r="A362" s="29"/>
      <c r="B362" s="20"/>
      <c r="C362" s="19">
        <v>4220</v>
      </c>
      <c r="D362" s="20" t="s">
        <v>95</v>
      </c>
      <c r="E362" s="12">
        <f>'[1]Arkusz1'!N369</f>
        <v>16500</v>
      </c>
      <c r="F362" s="13">
        <f>'[1]Arkusz1'!I369</f>
        <v>16500</v>
      </c>
      <c r="G362" s="21"/>
      <c r="H362" s="21"/>
      <c r="I362" s="13">
        <f t="shared" si="51"/>
        <v>16500</v>
      </c>
      <c r="J362" s="22">
        <v>15913.86</v>
      </c>
      <c r="K362" s="59">
        <f t="shared" si="54"/>
        <v>96.44763636363636</v>
      </c>
      <c r="L362" s="12">
        <f>'[1]Arkusz1'!M369</f>
        <v>0</v>
      </c>
      <c r="M362" s="22"/>
      <c r="N362" s="22"/>
      <c r="O362" s="12">
        <f t="shared" si="52"/>
        <v>0</v>
      </c>
      <c r="P362" s="18"/>
      <c r="Q362" s="59"/>
      <c r="R362" s="12">
        <f t="shared" si="59"/>
        <v>16500</v>
      </c>
      <c r="S362" s="12">
        <f t="shared" si="55"/>
        <v>15913.86</v>
      </c>
      <c r="T362" s="57">
        <f t="shared" si="56"/>
        <v>96.44763636363636</v>
      </c>
    </row>
    <row r="363" spans="1:20" ht="15">
      <c r="A363" s="29"/>
      <c r="B363" s="19"/>
      <c r="C363" s="19">
        <v>4240</v>
      </c>
      <c r="D363" s="20" t="s">
        <v>116</v>
      </c>
      <c r="E363" s="12">
        <f>'[1]Arkusz1'!N370</f>
        <v>6964</v>
      </c>
      <c r="F363" s="13">
        <f>'[1]Arkusz1'!I370</f>
        <v>6964</v>
      </c>
      <c r="G363" s="21"/>
      <c r="H363" s="21"/>
      <c r="I363" s="13">
        <f t="shared" si="51"/>
        <v>6964</v>
      </c>
      <c r="J363" s="22">
        <v>1220</v>
      </c>
      <c r="K363" s="59">
        <f t="shared" si="54"/>
        <v>17.518667432510053</v>
      </c>
      <c r="L363" s="12">
        <f>'[1]Arkusz1'!M370</f>
        <v>0</v>
      </c>
      <c r="M363" s="22"/>
      <c r="N363" s="22"/>
      <c r="O363" s="12">
        <f t="shared" si="52"/>
        <v>0</v>
      </c>
      <c r="P363" s="18"/>
      <c r="Q363" s="59"/>
      <c r="R363" s="12">
        <f t="shared" si="59"/>
        <v>6964</v>
      </c>
      <c r="S363" s="12">
        <f t="shared" si="55"/>
        <v>1220</v>
      </c>
      <c r="T363" s="57">
        <f t="shared" si="56"/>
        <v>17.518667432510053</v>
      </c>
    </row>
    <row r="364" spans="1:20" ht="15">
      <c r="A364" s="29"/>
      <c r="B364" s="19"/>
      <c r="C364" s="19">
        <v>4260</v>
      </c>
      <c r="D364" s="20" t="s">
        <v>62</v>
      </c>
      <c r="E364" s="12">
        <f>'[1]Arkusz1'!N371</f>
        <v>4000</v>
      </c>
      <c r="F364" s="13">
        <f>'[1]Arkusz1'!I371</f>
        <v>4000</v>
      </c>
      <c r="G364" s="21"/>
      <c r="H364" s="21"/>
      <c r="I364" s="13">
        <f t="shared" si="51"/>
        <v>4000</v>
      </c>
      <c r="J364" s="22"/>
      <c r="K364" s="59">
        <f t="shared" si="54"/>
        <v>0</v>
      </c>
      <c r="L364" s="12">
        <f>'[1]Arkusz1'!M371</f>
        <v>0</v>
      </c>
      <c r="M364" s="22"/>
      <c r="N364" s="22"/>
      <c r="O364" s="12">
        <f t="shared" si="52"/>
        <v>0</v>
      </c>
      <c r="P364" s="18"/>
      <c r="Q364" s="59"/>
      <c r="R364" s="12">
        <f t="shared" si="59"/>
        <v>4000</v>
      </c>
      <c r="S364" s="12">
        <f t="shared" si="55"/>
        <v>0</v>
      </c>
      <c r="T364" s="57">
        <f t="shared" si="56"/>
        <v>0</v>
      </c>
    </row>
    <row r="365" spans="1:20" ht="12.75" customHeight="1">
      <c r="A365" s="29"/>
      <c r="B365" s="19"/>
      <c r="C365" s="19">
        <v>4300</v>
      </c>
      <c r="D365" s="20" t="s">
        <v>150</v>
      </c>
      <c r="E365" s="12">
        <f>'[1]Arkusz1'!N372</f>
        <v>11700</v>
      </c>
      <c r="F365" s="13">
        <f>'[1]Arkusz1'!I372</f>
        <v>11700</v>
      </c>
      <c r="G365" s="21"/>
      <c r="H365" s="21"/>
      <c r="I365" s="13">
        <f t="shared" si="51"/>
        <v>11700</v>
      </c>
      <c r="J365" s="22">
        <v>8098.62</v>
      </c>
      <c r="K365" s="59">
        <f t="shared" si="54"/>
        <v>69.21897435897436</v>
      </c>
      <c r="L365" s="12">
        <f>'[1]Arkusz1'!M372</f>
        <v>0</v>
      </c>
      <c r="M365" s="22"/>
      <c r="N365" s="22"/>
      <c r="O365" s="12">
        <f t="shared" si="52"/>
        <v>0</v>
      </c>
      <c r="P365" s="18"/>
      <c r="Q365" s="59"/>
      <c r="R365" s="12">
        <f t="shared" si="59"/>
        <v>11700</v>
      </c>
      <c r="S365" s="12">
        <f t="shared" si="55"/>
        <v>8098.62</v>
      </c>
      <c r="T365" s="57">
        <f t="shared" si="56"/>
        <v>69.21897435897436</v>
      </c>
    </row>
    <row r="366" spans="1:20" ht="12.75" customHeight="1">
      <c r="A366" s="29"/>
      <c r="B366" s="19"/>
      <c r="C366" s="19">
        <v>4410</v>
      </c>
      <c r="D366" s="20" t="s">
        <v>67</v>
      </c>
      <c r="E366" s="12">
        <f>'[1]Arkusz1'!N373</f>
        <v>500</v>
      </c>
      <c r="F366" s="13">
        <f>'[1]Arkusz1'!I373</f>
        <v>500</v>
      </c>
      <c r="G366" s="21"/>
      <c r="H366" s="21"/>
      <c r="I366" s="13">
        <f t="shared" si="51"/>
        <v>500</v>
      </c>
      <c r="J366" s="22">
        <v>77.86</v>
      </c>
      <c r="K366" s="59">
        <f t="shared" si="54"/>
        <v>15.572</v>
      </c>
      <c r="L366" s="12">
        <f>'[1]Arkusz1'!M373</f>
        <v>0</v>
      </c>
      <c r="M366" s="22"/>
      <c r="N366" s="22"/>
      <c r="O366" s="12">
        <f t="shared" si="52"/>
        <v>0</v>
      </c>
      <c r="P366" s="18"/>
      <c r="Q366" s="59"/>
      <c r="R366" s="12">
        <f t="shared" si="59"/>
        <v>500</v>
      </c>
      <c r="S366" s="12">
        <f t="shared" si="55"/>
        <v>77.86</v>
      </c>
      <c r="T366" s="57">
        <f t="shared" si="56"/>
        <v>15.572</v>
      </c>
    </row>
    <row r="367" spans="1:20" ht="12.75" customHeight="1">
      <c r="A367" s="29"/>
      <c r="B367" s="19"/>
      <c r="C367" s="19">
        <v>4430</v>
      </c>
      <c r="D367" s="20" t="s">
        <v>31</v>
      </c>
      <c r="E367" s="12">
        <f>'[1]Arkusz1'!N374</f>
        <v>2200</v>
      </c>
      <c r="F367" s="13">
        <f>'[1]Arkusz1'!I374</f>
        <v>2200</v>
      </c>
      <c r="G367" s="21"/>
      <c r="H367" s="21"/>
      <c r="I367" s="13">
        <f t="shared" si="51"/>
        <v>2200</v>
      </c>
      <c r="J367" s="22">
        <v>750</v>
      </c>
      <c r="K367" s="59">
        <f t="shared" si="54"/>
        <v>34.09090909090909</v>
      </c>
      <c r="L367" s="12">
        <f>'[1]Arkusz1'!M374</f>
        <v>0</v>
      </c>
      <c r="M367" s="22"/>
      <c r="N367" s="22"/>
      <c r="O367" s="12">
        <f t="shared" si="52"/>
        <v>0</v>
      </c>
      <c r="P367" s="18"/>
      <c r="Q367" s="59"/>
      <c r="R367" s="12">
        <f t="shared" si="59"/>
        <v>2200</v>
      </c>
      <c r="S367" s="12">
        <f t="shared" si="55"/>
        <v>750</v>
      </c>
      <c r="T367" s="57">
        <f t="shared" si="56"/>
        <v>34.09090909090909</v>
      </c>
    </row>
    <row r="368" spans="1:20" ht="12.75" customHeight="1">
      <c r="A368" s="29"/>
      <c r="B368" s="20"/>
      <c r="C368" s="19">
        <v>4700</v>
      </c>
      <c r="D368" s="20" t="s">
        <v>72</v>
      </c>
      <c r="E368" s="12">
        <f>'[1]Arkusz1'!N375</f>
        <v>2000</v>
      </c>
      <c r="F368" s="13">
        <f>'[1]Arkusz1'!I375</f>
        <v>2000</v>
      </c>
      <c r="G368" s="21"/>
      <c r="H368" s="21"/>
      <c r="I368" s="13">
        <f>F368+G368-H368</f>
        <v>2000</v>
      </c>
      <c r="J368" s="22">
        <v>250</v>
      </c>
      <c r="K368" s="59">
        <f t="shared" si="54"/>
        <v>12.5</v>
      </c>
      <c r="L368" s="12">
        <f>'[1]Arkusz1'!M375</f>
        <v>0</v>
      </c>
      <c r="M368" s="22"/>
      <c r="N368" s="22"/>
      <c r="O368" s="12">
        <f>L368+M368-N368</f>
        <v>0</v>
      </c>
      <c r="P368" s="18"/>
      <c r="Q368" s="59"/>
      <c r="R368" s="12">
        <f t="shared" si="59"/>
        <v>2000</v>
      </c>
      <c r="S368" s="12">
        <f t="shared" si="55"/>
        <v>250</v>
      </c>
      <c r="T368" s="57">
        <f t="shared" si="56"/>
        <v>12.5</v>
      </c>
    </row>
    <row r="369" spans="1:20" ht="12.75" customHeight="1">
      <c r="A369" s="29"/>
      <c r="B369" s="20"/>
      <c r="C369" s="19">
        <v>6050</v>
      </c>
      <c r="D369" s="20" t="s">
        <v>20</v>
      </c>
      <c r="E369" s="12">
        <f>'[1]Arkusz1'!N376</f>
        <v>63000</v>
      </c>
      <c r="F369" s="13">
        <f>'[1]Arkusz1'!I376</f>
        <v>0</v>
      </c>
      <c r="G369" s="21"/>
      <c r="H369" s="21"/>
      <c r="I369" s="13">
        <f>F369+G369-H369</f>
        <v>0</v>
      </c>
      <c r="J369" s="18"/>
      <c r="K369" s="58"/>
      <c r="L369" s="12">
        <f>'[1]Arkusz1'!M376</f>
        <v>63000</v>
      </c>
      <c r="M369" s="22"/>
      <c r="N369" s="22"/>
      <c r="O369" s="12">
        <f>L369+M369-N369</f>
        <v>63000</v>
      </c>
      <c r="P369" s="22">
        <v>0</v>
      </c>
      <c r="Q369" s="59">
        <f>P369*100/O369</f>
        <v>0</v>
      </c>
      <c r="R369" s="12">
        <f t="shared" si="59"/>
        <v>63000</v>
      </c>
      <c r="S369" s="12">
        <f t="shared" si="55"/>
        <v>0</v>
      </c>
      <c r="T369" s="57">
        <f t="shared" si="56"/>
        <v>0</v>
      </c>
    </row>
    <row r="370" spans="1:20" ht="12.75" customHeight="1">
      <c r="A370" s="29"/>
      <c r="B370" s="19"/>
      <c r="C370" s="19"/>
      <c r="D370" s="20"/>
      <c r="E370" s="12"/>
      <c r="F370" s="13"/>
      <c r="G370" s="21"/>
      <c r="H370" s="21"/>
      <c r="I370" s="13"/>
      <c r="J370" s="18"/>
      <c r="K370" s="58"/>
      <c r="L370" s="12"/>
      <c r="M370" s="22"/>
      <c r="N370" s="22"/>
      <c r="O370" s="12"/>
      <c r="P370" s="18"/>
      <c r="Q370" s="58"/>
      <c r="R370" s="12"/>
      <c r="S370" s="12"/>
      <c r="T370" s="57"/>
    </row>
    <row r="371" spans="1:20" s="14" customFormat="1" ht="14.25" customHeight="1">
      <c r="A371" s="25">
        <v>852</v>
      </c>
      <c r="B371" s="9"/>
      <c r="C371" s="9"/>
      <c r="D371" s="30" t="s">
        <v>151</v>
      </c>
      <c r="E371" s="12">
        <f>'[1]Arkusz1'!N378</f>
        <v>2326761.46</v>
      </c>
      <c r="F371" s="13">
        <f>'[1]Arkusz1'!I378</f>
        <v>2326761.46</v>
      </c>
      <c r="G371" s="12">
        <f>G372+G377+G400+G404+G407+G411+G414+G435+G441</f>
        <v>4504</v>
      </c>
      <c r="H371" s="12">
        <f>H372+H377+H400+H404+H407+H411+H414+H435+H441</f>
        <v>0</v>
      </c>
      <c r="I371" s="13">
        <f>F371+G371-H371</f>
        <v>2331265.46</v>
      </c>
      <c r="J371" s="12">
        <f>J372+J377+J400+J404+J407+J411+J414+J435+J441</f>
        <v>1077640.8699999999</v>
      </c>
      <c r="K371" s="57">
        <f t="shared" si="54"/>
        <v>46.22557527189546</v>
      </c>
      <c r="L371" s="12">
        <f>'[1]Arkusz1'!M378</f>
        <v>0</v>
      </c>
      <c r="M371" s="12">
        <f>M372+M377+M400+M404+M407+M414+M435+M441+M411</f>
        <v>0</v>
      </c>
      <c r="N371" s="12">
        <f>N372+N377+N400+N404+N407+N414+N435+N441+N411</f>
        <v>0</v>
      </c>
      <c r="O371" s="12">
        <f>L371+M371-N371</f>
        <v>0</v>
      </c>
      <c r="P371" s="12"/>
      <c r="Q371" s="57"/>
      <c r="R371" s="12">
        <f>I371+O371</f>
        <v>2331265.46</v>
      </c>
      <c r="S371" s="12">
        <f t="shared" si="55"/>
        <v>1077640.8699999999</v>
      </c>
      <c r="T371" s="57">
        <f t="shared" si="56"/>
        <v>46.22557527189546</v>
      </c>
    </row>
    <row r="372" spans="1:20" s="14" customFormat="1" ht="12.75" customHeight="1">
      <c r="A372" s="28"/>
      <c r="B372" s="15">
        <v>85202</v>
      </c>
      <c r="C372" s="15"/>
      <c r="D372" s="16" t="s">
        <v>152</v>
      </c>
      <c r="E372" s="12">
        <f>'[1]Arkusz1'!N379</f>
        <v>24000</v>
      </c>
      <c r="F372" s="13">
        <f>'[1]Arkusz1'!I379</f>
        <v>24000</v>
      </c>
      <c r="G372" s="17">
        <f>SUM(G373:G374)</f>
        <v>0</v>
      </c>
      <c r="H372" s="17">
        <f>SUM(H373:H374)</f>
        <v>0</v>
      </c>
      <c r="I372" s="13">
        <f>F372+G372-H372</f>
        <v>24000</v>
      </c>
      <c r="J372" s="18">
        <v>7913.25</v>
      </c>
      <c r="K372" s="58">
        <f t="shared" si="54"/>
        <v>32.971875</v>
      </c>
      <c r="L372" s="12">
        <f>'[1]Arkusz1'!M379</f>
        <v>0</v>
      </c>
      <c r="M372" s="18">
        <f>SUM(M373:M374)</f>
        <v>0</v>
      </c>
      <c r="N372" s="18">
        <f>SUM(N373:N374)</f>
        <v>0</v>
      </c>
      <c r="O372" s="12">
        <f>L372+M372-N372</f>
        <v>0</v>
      </c>
      <c r="P372" s="18"/>
      <c r="Q372" s="58"/>
      <c r="R372" s="12">
        <f>I372+O372</f>
        <v>24000</v>
      </c>
      <c r="S372" s="12">
        <f t="shared" si="55"/>
        <v>7913.25</v>
      </c>
      <c r="T372" s="57">
        <f t="shared" si="56"/>
        <v>32.971875</v>
      </c>
    </row>
    <row r="373" spans="1:20" ht="12.75" customHeight="1">
      <c r="A373" s="29"/>
      <c r="B373" s="19"/>
      <c r="C373" s="19"/>
      <c r="D373" s="20" t="s">
        <v>153</v>
      </c>
      <c r="E373" s="12"/>
      <c r="F373" s="13"/>
      <c r="G373" s="21"/>
      <c r="H373" s="21"/>
      <c r="I373" s="13"/>
      <c r="J373" s="18"/>
      <c r="K373" s="58"/>
      <c r="L373" s="12"/>
      <c r="M373" s="22"/>
      <c r="N373" s="22"/>
      <c r="O373" s="12"/>
      <c r="P373" s="18"/>
      <c r="Q373" s="58"/>
      <c r="R373" s="12"/>
      <c r="S373" s="12"/>
      <c r="T373" s="57"/>
    </row>
    <row r="374" spans="1:20" ht="12.75" customHeight="1">
      <c r="A374" s="29"/>
      <c r="B374" s="19"/>
      <c r="C374" s="19">
        <v>4330</v>
      </c>
      <c r="D374" s="20" t="s">
        <v>154</v>
      </c>
      <c r="E374" s="12">
        <f>'[1]Arkusz1'!N381</f>
        <v>24000</v>
      </c>
      <c r="F374" s="13">
        <f>'[1]Arkusz1'!I381</f>
        <v>24000</v>
      </c>
      <c r="G374" s="21"/>
      <c r="H374" s="21"/>
      <c r="I374" s="13">
        <f>F374+G374-H374</f>
        <v>24000</v>
      </c>
      <c r="J374" s="22">
        <v>7913.25</v>
      </c>
      <c r="K374" s="59">
        <f t="shared" si="54"/>
        <v>32.971875</v>
      </c>
      <c r="L374" s="12">
        <f>'[1]Arkusz1'!M381</f>
        <v>0</v>
      </c>
      <c r="M374" s="22"/>
      <c r="N374" s="22"/>
      <c r="O374" s="12">
        <f>L374+M374-N374</f>
        <v>0</v>
      </c>
      <c r="P374" s="18"/>
      <c r="Q374" s="59"/>
      <c r="R374" s="12">
        <f>I374+O374</f>
        <v>24000</v>
      </c>
      <c r="S374" s="12">
        <f t="shared" si="55"/>
        <v>7913.25</v>
      </c>
      <c r="T374" s="57">
        <f t="shared" si="56"/>
        <v>32.971875</v>
      </c>
    </row>
    <row r="375" spans="1:20" ht="12.75" customHeight="1">
      <c r="A375" s="29"/>
      <c r="B375" s="19"/>
      <c r="C375" s="19"/>
      <c r="D375" s="16"/>
      <c r="E375" s="12"/>
      <c r="F375" s="13"/>
      <c r="G375" s="21"/>
      <c r="H375" s="21"/>
      <c r="I375" s="13"/>
      <c r="J375" s="18"/>
      <c r="K375" s="58"/>
      <c r="L375" s="12"/>
      <c r="M375" s="22"/>
      <c r="N375" s="22"/>
      <c r="O375" s="12"/>
      <c r="P375" s="18"/>
      <c r="Q375" s="58"/>
      <c r="R375" s="12"/>
      <c r="S375" s="12"/>
      <c r="T375" s="57"/>
    </row>
    <row r="376" spans="1:20" s="14" customFormat="1" ht="14.25" customHeight="1">
      <c r="A376" s="28"/>
      <c r="B376" s="15"/>
      <c r="C376" s="15"/>
      <c r="D376" s="40" t="s">
        <v>155</v>
      </c>
      <c r="E376" s="12"/>
      <c r="F376" s="13"/>
      <c r="G376" s="17"/>
      <c r="H376" s="17"/>
      <c r="I376" s="13"/>
      <c r="J376" s="18"/>
      <c r="K376" s="58"/>
      <c r="L376" s="12"/>
      <c r="M376" s="18"/>
      <c r="N376" s="18"/>
      <c r="O376" s="12"/>
      <c r="P376" s="18"/>
      <c r="Q376" s="58"/>
      <c r="R376" s="12"/>
      <c r="S376" s="12"/>
      <c r="T376" s="57"/>
    </row>
    <row r="377" spans="1:20" s="14" customFormat="1" ht="14.25" customHeight="1">
      <c r="A377" s="28"/>
      <c r="B377" s="15">
        <v>85212</v>
      </c>
      <c r="C377" s="15"/>
      <c r="D377" s="40" t="s">
        <v>156</v>
      </c>
      <c r="E377" s="12">
        <f>'[1]Arkusz1'!N384</f>
        <v>1657700</v>
      </c>
      <c r="F377" s="13">
        <f>'[1]Arkusz1'!I384</f>
        <v>1657700</v>
      </c>
      <c r="G377" s="17">
        <f>SUM(G378:G397)</f>
        <v>0</v>
      </c>
      <c r="H377" s="17">
        <f>SUM(H378:H397)</f>
        <v>0</v>
      </c>
      <c r="I377" s="13">
        <f aca="true" t="shared" si="60" ref="I377:I439">F377+G377-H377</f>
        <v>1657700</v>
      </c>
      <c r="J377" s="18">
        <v>777626.71</v>
      </c>
      <c r="K377" s="58">
        <f t="shared" si="54"/>
        <v>46.90997828316342</v>
      </c>
      <c r="L377" s="12">
        <f>'[1]Arkusz1'!M384</f>
        <v>0</v>
      </c>
      <c r="M377" s="18">
        <f>SUM(M379:M397)</f>
        <v>0</v>
      </c>
      <c r="N377" s="18">
        <f>SUM(N379:N397)</f>
        <v>0</v>
      </c>
      <c r="O377" s="12">
        <f aca="true" t="shared" si="61" ref="O377:O439">L377+M377-N377</f>
        <v>0</v>
      </c>
      <c r="P377" s="18"/>
      <c r="Q377" s="58"/>
      <c r="R377" s="12">
        <f aca="true" t="shared" si="62" ref="R377:R397">I377+O377</f>
        <v>1657700</v>
      </c>
      <c r="S377" s="12">
        <f t="shared" si="55"/>
        <v>777626.71</v>
      </c>
      <c r="T377" s="57">
        <f t="shared" si="56"/>
        <v>46.90997828316342</v>
      </c>
    </row>
    <row r="378" spans="1:20" ht="38.25" customHeight="1">
      <c r="A378" s="29"/>
      <c r="B378" s="15"/>
      <c r="C378" s="19">
        <v>2910</v>
      </c>
      <c r="D378" s="26" t="s">
        <v>40</v>
      </c>
      <c r="E378" s="12">
        <f>'[1]Arkusz1'!N385</f>
        <v>3000</v>
      </c>
      <c r="F378" s="13">
        <f>'[1]Arkusz1'!I385</f>
        <v>3000</v>
      </c>
      <c r="G378" s="21"/>
      <c r="H378" s="21"/>
      <c r="I378" s="13">
        <f t="shared" si="60"/>
        <v>3000</v>
      </c>
      <c r="J378" s="22">
        <v>706</v>
      </c>
      <c r="K378" s="59">
        <f t="shared" si="54"/>
        <v>23.533333333333335</v>
      </c>
      <c r="L378" s="12">
        <f>'[1]Arkusz1'!M385</f>
        <v>0</v>
      </c>
      <c r="M378" s="22"/>
      <c r="N378" s="22"/>
      <c r="O378" s="12">
        <f t="shared" si="61"/>
        <v>0</v>
      </c>
      <c r="P378" s="18"/>
      <c r="Q378" s="59"/>
      <c r="R378" s="12">
        <f t="shared" si="62"/>
        <v>3000</v>
      </c>
      <c r="S378" s="12">
        <f t="shared" si="55"/>
        <v>706</v>
      </c>
      <c r="T378" s="57">
        <f t="shared" si="56"/>
        <v>23.533333333333335</v>
      </c>
    </row>
    <row r="379" spans="1:20" ht="12.75" customHeight="1">
      <c r="A379" s="29"/>
      <c r="B379" s="19"/>
      <c r="C379" s="19">
        <v>3020</v>
      </c>
      <c r="D379" s="20" t="s">
        <v>157</v>
      </c>
      <c r="E379" s="12">
        <f>'[1]Arkusz1'!N386</f>
        <v>110</v>
      </c>
      <c r="F379" s="13">
        <f>'[1]Arkusz1'!I386</f>
        <v>110</v>
      </c>
      <c r="G379" s="21"/>
      <c r="H379" s="21"/>
      <c r="I379" s="13">
        <f t="shared" si="60"/>
        <v>110</v>
      </c>
      <c r="J379" s="22">
        <v>18.08</v>
      </c>
      <c r="K379" s="59">
        <f t="shared" si="54"/>
        <v>16.436363636363634</v>
      </c>
      <c r="L379" s="12">
        <f>'[1]Arkusz1'!M386</f>
        <v>0</v>
      </c>
      <c r="M379" s="22"/>
      <c r="N379" s="22"/>
      <c r="O379" s="12">
        <f t="shared" si="61"/>
        <v>0</v>
      </c>
      <c r="P379" s="18"/>
      <c r="Q379" s="59"/>
      <c r="R379" s="12">
        <f t="shared" si="62"/>
        <v>110</v>
      </c>
      <c r="S379" s="12">
        <f t="shared" si="55"/>
        <v>18.08</v>
      </c>
      <c r="T379" s="57">
        <f t="shared" si="56"/>
        <v>16.436363636363634</v>
      </c>
    </row>
    <row r="380" spans="1:20" ht="12.75" customHeight="1">
      <c r="A380" s="29"/>
      <c r="B380" s="19"/>
      <c r="C380" s="19">
        <v>3110</v>
      </c>
      <c r="D380" s="20" t="s">
        <v>158</v>
      </c>
      <c r="E380" s="12">
        <f>'[1]Arkusz1'!N387</f>
        <v>1592000</v>
      </c>
      <c r="F380" s="13">
        <f>'[1]Arkusz1'!I387</f>
        <v>1592000</v>
      </c>
      <c r="G380" s="21"/>
      <c r="H380" s="21"/>
      <c r="I380" s="13">
        <f t="shared" si="60"/>
        <v>1592000</v>
      </c>
      <c r="J380" s="22">
        <v>752323.5</v>
      </c>
      <c r="K380" s="59">
        <f t="shared" si="54"/>
        <v>47.25650125628141</v>
      </c>
      <c r="L380" s="12">
        <f>'[1]Arkusz1'!M387</f>
        <v>0</v>
      </c>
      <c r="M380" s="22"/>
      <c r="N380" s="22"/>
      <c r="O380" s="12">
        <f t="shared" si="61"/>
        <v>0</v>
      </c>
      <c r="P380" s="18"/>
      <c r="Q380" s="59"/>
      <c r="R380" s="12">
        <f t="shared" si="62"/>
        <v>1592000</v>
      </c>
      <c r="S380" s="12">
        <f t="shared" si="55"/>
        <v>752323.5</v>
      </c>
      <c r="T380" s="57">
        <f t="shared" si="56"/>
        <v>47.25650125628141</v>
      </c>
    </row>
    <row r="381" spans="1:20" ht="12.75" customHeight="1">
      <c r="A381" s="29"/>
      <c r="B381" s="20"/>
      <c r="C381" s="19">
        <v>4010</v>
      </c>
      <c r="D381" s="20" t="s">
        <v>159</v>
      </c>
      <c r="E381" s="12">
        <f>'[1]Arkusz1'!N388</f>
        <v>19600</v>
      </c>
      <c r="F381" s="13">
        <f>'[1]Arkusz1'!I388</f>
        <v>19600</v>
      </c>
      <c r="G381" s="21"/>
      <c r="H381" s="21"/>
      <c r="I381" s="13">
        <f t="shared" si="60"/>
        <v>19600</v>
      </c>
      <c r="J381" s="22">
        <v>8206.27</v>
      </c>
      <c r="K381" s="59">
        <f t="shared" si="54"/>
        <v>41.868724489795916</v>
      </c>
      <c r="L381" s="12">
        <f>'[1]Arkusz1'!M388</f>
        <v>0</v>
      </c>
      <c r="M381" s="22"/>
      <c r="N381" s="22"/>
      <c r="O381" s="12">
        <f t="shared" si="61"/>
        <v>0</v>
      </c>
      <c r="P381" s="18"/>
      <c r="Q381" s="59"/>
      <c r="R381" s="12">
        <f t="shared" si="62"/>
        <v>19600</v>
      </c>
      <c r="S381" s="12">
        <f t="shared" si="55"/>
        <v>8206.27</v>
      </c>
      <c r="T381" s="57">
        <f t="shared" si="56"/>
        <v>41.868724489795916</v>
      </c>
    </row>
    <row r="382" spans="1:20" ht="12.75" customHeight="1">
      <c r="A382" s="29"/>
      <c r="B382" s="20"/>
      <c r="C382" s="19">
        <v>4040</v>
      </c>
      <c r="D382" s="20" t="s">
        <v>125</v>
      </c>
      <c r="E382" s="12">
        <f>'[1]Arkusz1'!N389</f>
        <v>1351</v>
      </c>
      <c r="F382" s="13">
        <f>'[1]Arkusz1'!I389</f>
        <v>1351</v>
      </c>
      <c r="G382" s="21"/>
      <c r="H382" s="21"/>
      <c r="I382" s="13">
        <f t="shared" si="60"/>
        <v>1351</v>
      </c>
      <c r="J382" s="22">
        <v>1350.84</v>
      </c>
      <c r="K382" s="59">
        <f t="shared" si="54"/>
        <v>99.98815692079941</v>
      </c>
      <c r="L382" s="12">
        <f>'[1]Arkusz1'!M389</f>
        <v>0</v>
      </c>
      <c r="M382" s="22"/>
      <c r="N382" s="22"/>
      <c r="O382" s="12">
        <f t="shared" si="61"/>
        <v>0</v>
      </c>
      <c r="P382" s="18"/>
      <c r="Q382" s="59"/>
      <c r="R382" s="12">
        <f t="shared" si="62"/>
        <v>1351</v>
      </c>
      <c r="S382" s="12">
        <f t="shared" si="55"/>
        <v>1350.84</v>
      </c>
      <c r="T382" s="57">
        <f t="shared" si="56"/>
        <v>99.98815692079941</v>
      </c>
    </row>
    <row r="383" spans="1:20" ht="12.75" customHeight="1">
      <c r="A383" s="29"/>
      <c r="B383" s="20"/>
      <c r="C383" s="19">
        <v>4110</v>
      </c>
      <c r="D383" s="20" t="s">
        <v>26</v>
      </c>
      <c r="E383" s="12">
        <f>'[1]Arkusz1'!N390</f>
        <v>17452</v>
      </c>
      <c r="F383" s="13">
        <f>'[1]Arkusz1'!I390</f>
        <v>17452</v>
      </c>
      <c r="G383" s="21"/>
      <c r="H383" s="21"/>
      <c r="I383" s="13">
        <f t="shared" si="60"/>
        <v>17452</v>
      </c>
      <c r="J383" s="22">
        <v>7084.32</v>
      </c>
      <c r="K383" s="59">
        <f t="shared" si="54"/>
        <v>40.593169837267936</v>
      </c>
      <c r="L383" s="12">
        <f>'[1]Arkusz1'!M390</f>
        <v>0</v>
      </c>
      <c r="M383" s="22"/>
      <c r="N383" s="22"/>
      <c r="O383" s="12">
        <f t="shared" si="61"/>
        <v>0</v>
      </c>
      <c r="P383" s="18"/>
      <c r="Q383" s="59"/>
      <c r="R383" s="12">
        <f t="shared" si="62"/>
        <v>17452</v>
      </c>
      <c r="S383" s="12">
        <f t="shared" si="55"/>
        <v>7084.32</v>
      </c>
      <c r="T383" s="57">
        <f t="shared" si="56"/>
        <v>40.593169837267936</v>
      </c>
    </row>
    <row r="384" spans="1:20" ht="12.75" customHeight="1">
      <c r="A384" s="29"/>
      <c r="B384" s="20"/>
      <c r="C384" s="19">
        <v>4120</v>
      </c>
      <c r="D384" s="20" t="s">
        <v>27</v>
      </c>
      <c r="E384" s="12">
        <f>'[1]Arkusz1'!N391</f>
        <v>514</v>
      </c>
      <c r="F384" s="13">
        <f>'[1]Arkusz1'!I391</f>
        <v>514</v>
      </c>
      <c r="G384" s="21"/>
      <c r="H384" s="21"/>
      <c r="I384" s="13">
        <f t="shared" si="60"/>
        <v>514</v>
      </c>
      <c r="J384" s="22">
        <v>232.39</v>
      </c>
      <c r="K384" s="59">
        <f t="shared" si="54"/>
        <v>45.21206225680934</v>
      </c>
      <c r="L384" s="12">
        <f>'[1]Arkusz1'!M391</f>
        <v>0</v>
      </c>
      <c r="M384" s="22"/>
      <c r="N384" s="22"/>
      <c r="O384" s="12">
        <f t="shared" si="61"/>
        <v>0</v>
      </c>
      <c r="P384" s="18"/>
      <c r="Q384" s="59"/>
      <c r="R384" s="12">
        <f t="shared" si="62"/>
        <v>514</v>
      </c>
      <c r="S384" s="12">
        <f t="shared" si="55"/>
        <v>232.39</v>
      </c>
      <c r="T384" s="57">
        <f t="shared" si="56"/>
        <v>45.21206225680934</v>
      </c>
    </row>
    <row r="385" spans="1:20" ht="12.75" customHeight="1">
      <c r="A385" s="29"/>
      <c r="B385" s="20"/>
      <c r="C385" s="19">
        <v>4170</v>
      </c>
      <c r="D385" s="20" t="s">
        <v>89</v>
      </c>
      <c r="E385" s="12">
        <f>'[1]Arkusz1'!N392</f>
        <v>3900</v>
      </c>
      <c r="F385" s="13">
        <f>'[1]Arkusz1'!I392</f>
        <v>3900</v>
      </c>
      <c r="G385" s="21"/>
      <c r="H385" s="21"/>
      <c r="I385" s="13">
        <f t="shared" si="60"/>
        <v>3900</v>
      </c>
      <c r="J385" s="22">
        <v>1300</v>
      </c>
      <c r="K385" s="59">
        <f t="shared" si="54"/>
        <v>33.333333333333336</v>
      </c>
      <c r="L385" s="12">
        <f>'[1]Arkusz1'!M392</f>
        <v>0</v>
      </c>
      <c r="M385" s="22"/>
      <c r="N385" s="22"/>
      <c r="O385" s="12">
        <f t="shared" si="61"/>
        <v>0</v>
      </c>
      <c r="P385" s="18"/>
      <c r="Q385" s="59"/>
      <c r="R385" s="12">
        <f t="shared" si="62"/>
        <v>3900</v>
      </c>
      <c r="S385" s="12">
        <f t="shared" si="55"/>
        <v>1300</v>
      </c>
      <c r="T385" s="57">
        <f t="shared" si="56"/>
        <v>33.333333333333336</v>
      </c>
    </row>
    <row r="386" spans="1:20" ht="12.75" customHeight="1">
      <c r="A386" s="29"/>
      <c r="B386" s="20"/>
      <c r="C386" s="19">
        <v>4210</v>
      </c>
      <c r="D386" s="20" t="s">
        <v>29</v>
      </c>
      <c r="E386" s="12">
        <f>'[1]Arkusz1'!N393</f>
        <v>3400</v>
      </c>
      <c r="F386" s="13">
        <f>'[1]Arkusz1'!I393</f>
        <v>3400</v>
      </c>
      <c r="G386" s="21"/>
      <c r="H386" s="21"/>
      <c r="I386" s="13">
        <f t="shared" si="60"/>
        <v>3400</v>
      </c>
      <c r="J386" s="22">
        <v>147.14</v>
      </c>
      <c r="K386" s="59">
        <f t="shared" si="54"/>
        <v>4.327647058823529</v>
      </c>
      <c r="L386" s="12">
        <f>'[1]Arkusz1'!M393</f>
        <v>0</v>
      </c>
      <c r="M386" s="22"/>
      <c r="N386" s="22"/>
      <c r="O386" s="12">
        <f t="shared" si="61"/>
        <v>0</v>
      </c>
      <c r="P386" s="18"/>
      <c r="Q386" s="59"/>
      <c r="R386" s="12">
        <f t="shared" si="62"/>
        <v>3400</v>
      </c>
      <c r="S386" s="12">
        <f t="shared" si="55"/>
        <v>147.14</v>
      </c>
      <c r="T386" s="57">
        <f t="shared" si="56"/>
        <v>4.327647058823529</v>
      </c>
    </row>
    <row r="387" spans="1:20" ht="12.75" customHeight="1">
      <c r="A387" s="29"/>
      <c r="B387" s="20"/>
      <c r="C387" s="19">
        <v>4260</v>
      </c>
      <c r="D387" s="20" t="s">
        <v>62</v>
      </c>
      <c r="E387" s="12">
        <f>'[1]Arkusz1'!N394</f>
        <v>1250</v>
      </c>
      <c r="F387" s="13">
        <f>'[1]Arkusz1'!I394</f>
        <v>1250</v>
      </c>
      <c r="G387" s="21"/>
      <c r="H387" s="21"/>
      <c r="I387" s="13">
        <f t="shared" si="60"/>
        <v>1250</v>
      </c>
      <c r="J387" s="22">
        <v>629.36</v>
      </c>
      <c r="K387" s="59">
        <f t="shared" si="54"/>
        <v>50.3488</v>
      </c>
      <c r="L387" s="12">
        <f>'[1]Arkusz1'!M394</f>
        <v>0</v>
      </c>
      <c r="M387" s="22"/>
      <c r="N387" s="22"/>
      <c r="O387" s="12">
        <f t="shared" si="61"/>
        <v>0</v>
      </c>
      <c r="P387" s="18"/>
      <c r="Q387" s="59"/>
      <c r="R387" s="12">
        <f t="shared" si="62"/>
        <v>1250</v>
      </c>
      <c r="S387" s="12">
        <f t="shared" si="55"/>
        <v>629.36</v>
      </c>
      <c r="T387" s="57">
        <f t="shared" si="56"/>
        <v>50.3488</v>
      </c>
    </row>
    <row r="388" spans="1:20" ht="12.75" customHeight="1">
      <c r="A388" s="29"/>
      <c r="B388" s="20"/>
      <c r="C388" s="19">
        <v>4270</v>
      </c>
      <c r="D388" s="20" t="s">
        <v>137</v>
      </c>
      <c r="E388" s="12">
        <f>'[1]Arkusz1'!N395</f>
        <v>1630</v>
      </c>
      <c r="F388" s="13">
        <f>'[1]Arkusz1'!I395</f>
        <v>1630</v>
      </c>
      <c r="G388" s="21"/>
      <c r="H388" s="21"/>
      <c r="I388" s="13">
        <f t="shared" si="60"/>
        <v>1630</v>
      </c>
      <c r="J388" s="22"/>
      <c r="K388" s="59">
        <f aca="true" t="shared" si="63" ref="K388:K451">J388*100/I388</f>
        <v>0</v>
      </c>
      <c r="L388" s="12">
        <f>'[1]Arkusz1'!M395</f>
        <v>0</v>
      </c>
      <c r="M388" s="22"/>
      <c r="N388" s="22"/>
      <c r="O388" s="12">
        <f t="shared" si="61"/>
        <v>0</v>
      </c>
      <c r="P388" s="18"/>
      <c r="Q388" s="59"/>
      <c r="R388" s="12">
        <f t="shared" si="62"/>
        <v>1630</v>
      </c>
      <c r="S388" s="12">
        <f aca="true" t="shared" si="64" ref="S388:S451">J388+P388</f>
        <v>0</v>
      </c>
      <c r="T388" s="57">
        <f aca="true" t="shared" si="65" ref="T388:T451">S388*100/R388</f>
        <v>0</v>
      </c>
    </row>
    <row r="389" spans="1:20" ht="12.75" customHeight="1">
      <c r="A389" s="29"/>
      <c r="B389" s="20"/>
      <c r="C389" s="19">
        <v>4280</v>
      </c>
      <c r="D389" s="20" t="s">
        <v>63</v>
      </c>
      <c r="E389" s="12">
        <f>'[1]Arkusz1'!N396</f>
        <v>80</v>
      </c>
      <c r="F389" s="13">
        <f>'[1]Arkusz1'!I396</f>
        <v>80</v>
      </c>
      <c r="G389" s="21"/>
      <c r="H389" s="21"/>
      <c r="I389" s="13">
        <f t="shared" si="60"/>
        <v>80</v>
      </c>
      <c r="J389" s="22"/>
      <c r="K389" s="59">
        <f t="shared" si="63"/>
        <v>0</v>
      </c>
      <c r="L389" s="12">
        <f>'[1]Arkusz1'!M396</f>
        <v>0</v>
      </c>
      <c r="M389" s="22"/>
      <c r="N389" s="22"/>
      <c r="O389" s="12">
        <f t="shared" si="61"/>
        <v>0</v>
      </c>
      <c r="P389" s="18"/>
      <c r="Q389" s="59"/>
      <c r="R389" s="12">
        <f t="shared" si="62"/>
        <v>80</v>
      </c>
      <c r="S389" s="12">
        <f t="shared" si="64"/>
        <v>0</v>
      </c>
      <c r="T389" s="57">
        <f t="shared" si="65"/>
        <v>0</v>
      </c>
    </row>
    <row r="390" spans="1:20" ht="12.75" customHeight="1">
      <c r="A390" s="29"/>
      <c r="B390" s="20"/>
      <c r="C390" s="19">
        <v>4300</v>
      </c>
      <c r="D390" s="20" t="s">
        <v>44</v>
      </c>
      <c r="E390" s="12">
        <f>'[1]Arkusz1'!N397</f>
        <v>7000</v>
      </c>
      <c r="F390" s="13">
        <f>'[1]Arkusz1'!I397</f>
        <v>7000</v>
      </c>
      <c r="G390" s="21"/>
      <c r="H390" s="21"/>
      <c r="I390" s="13">
        <f t="shared" si="60"/>
        <v>7000</v>
      </c>
      <c r="J390" s="22">
        <v>2719.72</v>
      </c>
      <c r="K390" s="59">
        <f t="shared" si="63"/>
        <v>38.853142857142856</v>
      </c>
      <c r="L390" s="12">
        <f>'[1]Arkusz1'!M397</f>
        <v>0</v>
      </c>
      <c r="M390" s="22"/>
      <c r="N390" s="22"/>
      <c r="O390" s="12">
        <f t="shared" si="61"/>
        <v>0</v>
      </c>
      <c r="P390" s="18"/>
      <c r="Q390" s="59"/>
      <c r="R390" s="12">
        <f t="shared" si="62"/>
        <v>7000</v>
      </c>
      <c r="S390" s="12">
        <f t="shared" si="64"/>
        <v>2719.72</v>
      </c>
      <c r="T390" s="57">
        <f t="shared" si="65"/>
        <v>38.853142857142856</v>
      </c>
    </row>
    <row r="391" spans="1:20" ht="26.25">
      <c r="A391" s="29"/>
      <c r="B391" s="20"/>
      <c r="C391" s="19">
        <v>4360</v>
      </c>
      <c r="D391" s="26" t="s">
        <v>65</v>
      </c>
      <c r="E391" s="12">
        <f>'[1]Arkusz1'!N398</f>
        <v>1620</v>
      </c>
      <c r="F391" s="13">
        <f>'[1]Arkusz1'!I398</f>
        <v>1620</v>
      </c>
      <c r="G391" s="21"/>
      <c r="H391" s="21"/>
      <c r="I391" s="13">
        <f t="shared" si="60"/>
        <v>1620</v>
      </c>
      <c r="J391" s="22">
        <v>674.08</v>
      </c>
      <c r="K391" s="59">
        <f t="shared" si="63"/>
        <v>41.60987654320988</v>
      </c>
      <c r="L391" s="12">
        <f>'[1]Arkusz1'!M398</f>
        <v>0</v>
      </c>
      <c r="M391" s="22"/>
      <c r="N391" s="22"/>
      <c r="O391" s="12">
        <f t="shared" si="61"/>
        <v>0</v>
      </c>
      <c r="P391" s="18"/>
      <c r="Q391" s="59"/>
      <c r="R391" s="12">
        <f t="shared" si="62"/>
        <v>1620</v>
      </c>
      <c r="S391" s="12">
        <f t="shared" si="64"/>
        <v>674.08</v>
      </c>
      <c r="T391" s="57">
        <f t="shared" si="65"/>
        <v>41.60987654320988</v>
      </c>
    </row>
    <row r="392" spans="1:20" ht="13.5" customHeight="1">
      <c r="A392" s="29"/>
      <c r="B392" s="20"/>
      <c r="C392" s="19">
        <v>4410</v>
      </c>
      <c r="D392" s="20" t="s">
        <v>67</v>
      </c>
      <c r="E392" s="12">
        <f>'[1]Arkusz1'!N399</f>
        <v>229</v>
      </c>
      <c r="F392" s="13">
        <f>'[1]Arkusz1'!I399</f>
        <v>229</v>
      </c>
      <c r="G392" s="21"/>
      <c r="H392" s="21"/>
      <c r="I392" s="13">
        <f t="shared" si="60"/>
        <v>229</v>
      </c>
      <c r="J392" s="22">
        <v>80.1</v>
      </c>
      <c r="K392" s="59">
        <f t="shared" si="63"/>
        <v>34.97816593886463</v>
      </c>
      <c r="L392" s="12">
        <f>'[1]Arkusz1'!M399</f>
        <v>0</v>
      </c>
      <c r="M392" s="22"/>
      <c r="N392" s="22"/>
      <c r="O392" s="12">
        <f t="shared" si="61"/>
        <v>0</v>
      </c>
      <c r="P392" s="18"/>
      <c r="Q392" s="59"/>
      <c r="R392" s="12">
        <f t="shared" si="62"/>
        <v>229</v>
      </c>
      <c r="S392" s="12">
        <f t="shared" si="64"/>
        <v>80.1</v>
      </c>
      <c r="T392" s="57">
        <f t="shared" si="65"/>
        <v>34.97816593886463</v>
      </c>
    </row>
    <row r="393" spans="1:20" ht="18.75" customHeight="1">
      <c r="A393" s="29"/>
      <c r="B393" s="20"/>
      <c r="C393" s="19">
        <v>4440</v>
      </c>
      <c r="D393" s="20" t="s">
        <v>118</v>
      </c>
      <c r="E393" s="12">
        <f>'[1]Arkusz1'!N400</f>
        <v>1047</v>
      </c>
      <c r="F393" s="13">
        <f>'[1]Arkusz1'!I400</f>
        <v>1047</v>
      </c>
      <c r="G393" s="21"/>
      <c r="H393" s="21"/>
      <c r="I393" s="13">
        <f t="shared" si="60"/>
        <v>1047</v>
      </c>
      <c r="J393" s="22">
        <v>785.25</v>
      </c>
      <c r="K393" s="59">
        <f t="shared" si="63"/>
        <v>75</v>
      </c>
      <c r="L393" s="12">
        <f>'[1]Arkusz1'!M400</f>
        <v>0</v>
      </c>
      <c r="M393" s="22"/>
      <c r="N393" s="22"/>
      <c r="O393" s="12">
        <f t="shared" si="61"/>
        <v>0</v>
      </c>
      <c r="P393" s="18"/>
      <c r="Q393" s="59"/>
      <c r="R393" s="12">
        <f t="shared" si="62"/>
        <v>1047</v>
      </c>
      <c r="S393" s="12">
        <f t="shared" si="64"/>
        <v>785.25</v>
      </c>
      <c r="T393" s="57">
        <f t="shared" si="65"/>
        <v>75</v>
      </c>
    </row>
    <row r="394" spans="1:20" ht="39">
      <c r="A394" s="29"/>
      <c r="B394" s="20"/>
      <c r="C394" s="19">
        <v>4560</v>
      </c>
      <c r="D394" s="26" t="s">
        <v>160</v>
      </c>
      <c r="E394" s="12">
        <f>'[1]Arkusz1'!N401</f>
        <v>1000</v>
      </c>
      <c r="F394" s="13">
        <f>'[1]Arkusz1'!I401</f>
        <v>1000</v>
      </c>
      <c r="G394" s="21"/>
      <c r="H394" s="21"/>
      <c r="I394" s="13">
        <f t="shared" si="60"/>
        <v>1000</v>
      </c>
      <c r="J394" s="22"/>
      <c r="K394" s="59">
        <f t="shared" si="63"/>
        <v>0</v>
      </c>
      <c r="L394" s="12">
        <f>'[1]Arkusz1'!M401</f>
        <v>0</v>
      </c>
      <c r="M394" s="22"/>
      <c r="N394" s="22"/>
      <c r="O394" s="12">
        <f t="shared" si="61"/>
        <v>0</v>
      </c>
      <c r="P394" s="18"/>
      <c r="Q394" s="59"/>
      <c r="R394" s="12">
        <f t="shared" si="62"/>
        <v>1000</v>
      </c>
      <c r="S394" s="12">
        <f t="shared" si="64"/>
        <v>0</v>
      </c>
      <c r="T394" s="57">
        <f t="shared" si="65"/>
        <v>0</v>
      </c>
    </row>
    <row r="395" spans="1:20" ht="12.75" customHeight="1">
      <c r="A395" s="29"/>
      <c r="B395" s="20"/>
      <c r="C395" s="19">
        <v>4700</v>
      </c>
      <c r="D395" s="20" t="s">
        <v>72</v>
      </c>
      <c r="E395" s="12">
        <f>'[1]Arkusz1'!N402</f>
        <v>1467</v>
      </c>
      <c r="F395" s="13">
        <f>'[1]Arkusz1'!I402</f>
        <v>1467</v>
      </c>
      <c r="G395" s="21"/>
      <c r="H395" s="21"/>
      <c r="I395" s="13">
        <f t="shared" si="60"/>
        <v>1467</v>
      </c>
      <c r="J395" s="22">
        <v>1118</v>
      </c>
      <c r="K395" s="59">
        <f t="shared" si="63"/>
        <v>76.20995228357191</v>
      </c>
      <c r="L395" s="12">
        <f>'[1]Arkusz1'!M402</f>
        <v>0</v>
      </c>
      <c r="M395" s="22"/>
      <c r="N395" s="22"/>
      <c r="O395" s="12">
        <f t="shared" si="61"/>
        <v>0</v>
      </c>
      <c r="P395" s="18"/>
      <c r="Q395" s="59"/>
      <c r="R395" s="12">
        <f t="shared" si="62"/>
        <v>1467</v>
      </c>
      <c r="S395" s="12">
        <f t="shared" si="64"/>
        <v>1118</v>
      </c>
      <c r="T395" s="57">
        <f t="shared" si="65"/>
        <v>76.20995228357191</v>
      </c>
    </row>
    <row r="396" spans="1:20" ht="12.75" customHeight="1">
      <c r="A396" s="29"/>
      <c r="B396" s="20"/>
      <c r="C396" s="19">
        <v>4740</v>
      </c>
      <c r="D396" s="20" t="s">
        <v>32</v>
      </c>
      <c r="E396" s="12">
        <f>'[1]Arkusz1'!N403</f>
        <v>350</v>
      </c>
      <c r="F396" s="13">
        <f>'[1]Arkusz1'!I403</f>
        <v>350</v>
      </c>
      <c r="G396" s="21"/>
      <c r="H396" s="21"/>
      <c r="I396" s="13">
        <f t="shared" si="60"/>
        <v>350</v>
      </c>
      <c r="J396" s="22">
        <v>168.36</v>
      </c>
      <c r="K396" s="59">
        <f t="shared" si="63"/>
        <v>48.10285714285714</v>
      </c>
      <c r="L396" s="12">
        <f>'[1]Arkusz1'!M403</f>
        <v>0</v>
      </c>
      <c r="M396" s="22"/>
      <c r="N396" s="22"/>
      <c r="O396" s="12">
        <f t="shared" si="61"/>
        <v>0</v>
      </c>
      <c r="P396" s="18"/>
      <c r="Q396" s="59"/>
      <c r="R396" s="12">
        <f t="shared" si="62"/>
        <v>350</v>
      </c>
      <c r="S396" s="12">
        <f t="shared" si="64"/>
        <v>168.36</v>
      </c>
      <c r="T396" s="57">
        <f t="shared" si="65"/>
        <v>48.10285714285714</v>
      </c>
    </row>
    <row r="397" spans="1:20" ht="12.75" customHeight="1">
      <c r="A397" s="29"/>
      <c r="B397" s="20"/>
      <c r="C397" s="19">
        <v>4750</v>
      </c>
      <c r="D397" s="20" t="s">
        <v>33</v>
      </c>
      <c r="E397" s="12">
        <f>'[1]Arkusz1'!N404</f>
        <v>700</v>
      </c>
      <c r="F397" s="13">
        <f>'[1]Arkusz1'!I404</f>
        <v>700</v>
      </c>
      <c r="G397" s="21"/>
      <c r="H397" s="21"/>
      <c r="I397" s="13">
        <f t="shared" si="60"/>
        <v>700</v>
      </c>
      <c r="J397" s="22">
        <v>83.3</v>
      </c>
      <c r="K397" s="59">
        <f t="shared" si="63"/>
        <v>11.9</v>
      </c>
      <c r="L397" s="12">
        <f>'[1]Arkusz1'!M404</f>
        <v>0</v>
      </c>
      <c r="M397" s="22"/>
      <c r="N397" s="22"/>
      <c r="O397" s="12">
        <f t="shared" si="61"/>
        <v>0</v>
      </c>
      <c r="P397" s="18"/>
      <c r="Q397" s="59"/>
      <c r="R397" s="12">
        <f t="shared" si="62"/>
        <v>700</v>
      </c>
      <c r="S397" s="12">
        <f t="shared" si="64"/>
        <v>83.3</v>
      </c>
      <c r="T397" s="57">
        <f t="shared" si="65"/>
        <v>11.9</v>
      </c>
    </row>
    <row r="398" spans="1:20" ht="15">
      <c r="A398" s="29"/>
      <c r="B398" s="19"/>
      <c r="C398" s="19"/>
      <c r="D398" s="16"/>
      <c r="E398" s="12"/>
      <c r="F398" s="13"/>
      <c r="G398" s="21"/>
      <c r="H398" s="21"/>
      <c r="I398" s="13"/>
      <c r="J398" s="18"/>
      <c r="K398" s="58"/>
      <c r="L398" s="12"/>
      <c r="M398" s="22"/>
      <c r="N398" s="22"/>
      <c r="O398" s="12"/>
      <c r="P398" s="18"/>
      <c r="Q398" s="58"/>
      <c r="R398" s="12"/>
      <c r="S398" s="12"/>
      <c r="T398" s="57"/>
    </row>
    <row r="399" spans="1:20" s="14" customFormat="1" ht="12.75" customHeight="1">
      <c r="A399" s="28"/>
      <c r="B399" s="15"/>
      <c r="C399" s="15"/>
      <c r="D399" s="16" t="s">
        <v>161</v>
      </c>
      <c r="E399" s="12"/>
      <c r="F399" s="13"/>
      <c r="G399" s="17"/>
      <c r="H399" s="17"/>
      <c r="I399" s="13"/>
      <c r="J399" s="18"/>
      <c r="K399" s="58"/>
      <c r="L399" s="12"/>
      <c r="M399" s="18"/>
      <c r="N399" s="18"/>
      <c r="O399" s="12"/>
      <c r="P399" s="18"/>
      <c r="Q399" s="58"/>
      <c r="R399" s="12"/>
      <c r="S399" s="12"/>
      <c r="T399" s="57"/>
    </row>
    <row r="400" spans="1:20" s="14" customFormat="1" ht="25.5" customHeight="1">
      <c r="A400" s="28"/>
      <c r="B400" s="15">
        <v>85213</v>
      </c>
      <c r="C400" s="15"/>
      <c r="D400" s="41" t="s">
        <v>162</v>
      </c>
      <c r="E400" s="12">
        <f>'[1]Arkusz1'!N407</f>
        <v>3002</v>
      </c>
      <c r="F400" s="13">
        <f>'[1]Arkusz1'!I407</f>
        <v>3002</v>
      </c>
      <c r="G400" s="17">
        <f>SUM(G401:G402)</f>
        <v>0</v>
      </c>
      <c r="H400" s="17">
        <f>SUM(H401:H402)</f>
        <v>0</v>
      </c>
      <c r="I400" s="13">
        <f t="shared" si="60"/>
        <v>3002</v>
      </c>
      <c r="J400" s="18">
        <v>1380</v>
      </c>
      <c r="K400" s="58">
        <f t="shared" si="63"/>
        <v>45.969353764157226</v>
      </c>
      <c r="L400" s="12">
        <f>'[1]Arkusz1'!M407</f>
        <v>0</v>
      </c>
      <c r="M400" s="18">
        <f>SUM(M401)</f>
        <v>0</v>
      </c>
      <c r="N400" s="18">
        <f>SUM(N401)</f>
        <v>0</v>
      </c>
      <c r="O400" s="12">
        <f t="shared" si="61"/>
        <v>0</v>
      </c>
      <c r="P400" s="18"/>
      <c r="Q400" s="58"/>
      <c r="R400" s="12">
        <f>I400+O400</f>
        <v>3002</v>
      </c>
      <c r="S400" s="12">
        <f t="shared" si="64"/>
        <v>1380</v>
      </c>
      <c r="T400" s="57">
        <f t="shared" si="65"/>
        <v>45.969353764157226</v>
      </c>
    </row>
    <row r="401" spans="1:20" ht="14.25" customHeight="1">
      <c r="A401" s="29"/>
      <c r="B401" s="19"/>
      <c r="C401" s="19">
        <v>4130</v>
      </c>
      <c r="D401" s="20" t="s">
        <v>163</v>
      </c>
      <c r="E401" s="12">
        <f>'[1]Arkusz1'!N408</f>
        <v>1000</v>
      </c>
      <c r="F401" s="13">
        <f>'[1]Arkusz1'!I408</f>
        <v>1000</v>
      </c>
      <c r="G401" s="21"/>
      <c r="H401" s="21"/>
      <c r="I401" s="13">
        <f t="shared" si="60"/>
        <v>1000</v>
      </c>
      <c r="J401" s="22">
        <v>280.8</v>
      </c>
      <c r="K401" s="59">
        <f t="shared" si="63"/>
        <v>28.08</v>
      </c>
      <c r="L401" s="12">
        <f>'[1]Arkusz1'!M408</f>
        <v>0</v>
      </c>
      <c r="M401" s="22"/>
      <c r="N401" s="22"/>
      <c r="O401" s="12">
        <f t="shared" si="61"/>
        <v>0</v>
      </c>
      <c r="P401" s="18"/>
      <c r="Q401" s="59"/>
      <c r="R401" s="12">
        <f>I401+O401</f>
        <v>1000</v>
      </c>
      <c r="S401" s="12">
        <f t="shared" si="64"/>
        <v>280.8</v>
      </c>
      <c r="T401" s="57">
        <f t="shared" si="65"/>
        <v>28.08</v>
      </c>
    </row>
    <row r="402" spans="1:20" ht="15">
      <c r="A402" s="29"/>
      <c r="B402" s="19"/>
      <c r="C402" s="19">
        <v>4130</v>
      </c>
      <c r="D402" s="20" t="s">
        <v>163</v>
      </c>
      <c r="E402" s="12">
        <f>'[1]Arkusz1'!N409</f>
        <v>2002</v>
      </c>
      <c r="F402" s="13">
        <f>'[1]Arkusz1'!I409</f>
        <v>2002</v>
      </c>
      <c r="G402" s="21"/>
      <c r="H402" s="21"/>
      <c r="I402" s="13">
        <f t="shared" si="60"/>
        <v>2002</v>
      </c>
      <c r="J402" s="22">
        <v>1099.2</v>
      </c>
      <c r="K402" s="59">
        <f t="shared" si="63"/>
        <v>54.905094905094906</v>
      </c>
      <c r="L402" s="12">
        <f>'[1]Arkusz1'!M409</f>
        <v>0</v>
      </c>
      <c r="M402" s="22"/>
      <c r="N402" s="22"/>
      <c r="O402" s="12">
        <f t="shared" si="61"/>
        <v>0</v>
      </c>
      <c r="P402" s="18"/>
      <c r="Q402" s="59"/>
      <c r="R402" s="12">
        <f>I402+O402</f>
        <v>2002</v>
      </c>
      <c r="S402" s="12">
        <f t="shared" si="64"/>
        <v>1099.2</v>
      </c>
      <c r="T402" s="57">
        <f t="shared" si="65"/>
        <v>54.905094905094906</v>
      </c>
    </row>
    <row r="403" spans="1:20" ht="12.75" customHeight="1">
      <c r="A403" s="29"/>
      <c r="B403" s="19"/>
      <c r="C403" s="19"/>
      <c r="D403" s="20"/>
      <c r="E403" s="12"/>
      <c r="F403" s="13"/>
      <c r="G403" s="21"/>
      <c r="H403" s="21"/>
      <c r="I403" s="13"/>
      <c r="J403" s="18"/>
      <c r="K403" s="58"/>
      <c r="L403" s="12"/>
      <c r="M403" s="22"/>
      <c r="N403" s="22"/>
      <c r="O403" s="12"/>
      <c r="P403" s="18"/>
      <c r="Q403" s="58"/>
      <c r="R403" s="12"/>
      <c r="S403" s="12"/>
      <c r="T403" s="57"/>
    </row>
    <row r="404" spans="1:20" s="14" customFormat="1" ht="12.75" customHeight="1">
      <c r="A404" s="28"/>
      <c r="B404" s="15">
        <v>85214</v>
      </c>
      <c r="C404" s="15"/>
      <c r="D404" s="16" t="s">
        <v>164</v>
      </c>
      <c r="E404" s="12">
        <f>'[1]Arkusz1'!N411</f>
        <v>156041</v>
      </c>
      <c r="F404" s="13">
        <f>'[1]Arkusz1'!I411</f>
        <v>156041</v>
      </c>
      <c r="G404" s="17">
        <f>SUM(G405)</f>
        <v>2392</v>
      </c>
      <c r="H404" s="17"/>
      <c r="I404" s="13">
        <f t="shared" si="60"/>
        <v>158433</v>
      </c>
      <c r="J404" s="18">
        <v>67569.75</v>
      </c>
      <c r="K404" s="58">
        <f t="shared" si="63"/>
        <v>42.648785290943174</v>
      </c>
      <c r="L404" s="12">
        <f>'[1]Arkusz1'!M411</f>
        <v>0</v>
      </c>
      <c r="M404" s="18">
        <f>SUM(M405:M405)</f>
        <v>0</v>
      </c>
      <c r="N404" s="18">
        <f>SUM(N405:N405)</f>
        <v>0</v>
      </c>
      <c r="O404" s="12">
        <f t="shared" si="61"/>
        <v>0</v>
      </c>
      <c r="P404" s="18"/>
      <c r="Q404" s="58"/>
      <c r="R404" s="12">
        <f>I404+O404</f>
        <v>158433</v>
      </c>
      <c r="S404" s="12">
        <f t="shared" si="64"/>
        <v>67569.75</v>
      </c>
      <c r="T404" s="57">
        <f t="shared" si="65"/>
        <v>42.648785290943174</v>
      </c>
    </row>
    <row r="405" spans="1:20" ht="12.75" customHeight="1">
      <c r="A405" s="29"/>
      <c r="B405" s="19"/>
      <c r="C405" s="19">
        <v>3110</v>
      </c>
      <c r="D405" s="20" t="s">
        <v>158</v>
      </c>
      <c r="E405" s="12">
        <f>'[1]Arkusz1'!N412</f>
        <v>156041</v>
      </c>
      <c r="F405" s="13">
        <f>'[1]Arkusz1'!I412</f>
        <v>156041</v>
      </c>
      <c r="G405" s="21">
        <v>2392</v>
      </c>
      <c r="H405" s="21"/>
      <c r="I405" s="13">
        <f t="shared" si="60"/>
        <v>158433</v>
      </c>
      <c r="J405" s="22">
        <v>67569.75</v>
      </c>
      <c r="K405" s="59">
        <f t="shared" si="63"/>
        <v>42.648785290943174</v>
      </c>
      <c r="L405" s="12">
        <f>'[1]Arkusz1'!M412</f>
        <v>0</v>
      </c>
      <c r="M405" s="22"/>
      <c r="N405" s="22"/>
      <c r="O405" s="12">
        <f t="shared" si="61"/>
        <v>0</v>
      </c>
      <c r="P405" s="18"/>
      <c r="Q405" s="59"/>
      <c r="R405" s="12">
        <f>I405+O405</f>
        <v>158433</v>
      </c>
      <c r="S405" s="12">
        <f t="shared" si="64"/>
        <v>67569.75</v>
      </c>
      <c r="T405" s="57">
        <f t="shared" si="65"/>
        <v>42.648785290943174</v>
      </c>
    </row>
    <row r="406" spans="1:20" ht="12.75" customHeight="1">
      <c r="A406" s="29"/>
      <c r="B406" s="19"/>
      <c r="C406" s="19"/>
      <c r="D406" s="20"/>
      <c r="E406" s="12"/>
      <c r="F406" s="13"/>
      <c r="G406" s="21"/>
      <c r="H406" s="21"/>
      <c r="I406" s="13"/>
      <c r="J406" s="18"/>
      <c r="K406" s="58"/>
      <c r="L406" s="12"/>
      <c r="M406" s="22"/>
      <c r="N406" s="22"/>
      <c r="O406" s="12"/>
      <c r="P406" s="18"/>
      <c r="Q406" s="58"/>
      <c r="R406" s="12"/>
      <c r="S406" s="12"/>
      <c r="T406" s="57"/>
    </row>
    <row r="407" spans="1:20" s="14" customFormat="1" ht="13.5" customHeight="1">
      <c r="A407" s="28"/>
      <c r="B407" s="15">
        <v>85215</v>
      </c>
      <c r="C407" s="15"/>
      <c r="D407" s="16" t="s">
        <v>165</v>
      </c>
      <c r="E407" s="12">
        <f>'[1]Arkusz1'!N414</f>
        <v>116100</v>
      </c>
      <c r="F407" s="13">
        <f>'[1]Arkusz1'!I414</f>
        <v>116100</v>
      </c>
      <c r="G407" s="17">
        <f>SUM(G408:G409)</f>
        <v>0</v>
      </c>
      <c r="H407" s="17">
        <f>SUM(H408:H409)</f>
        <v>0</v>
      </c>
      <c r="I407" s="13">
        <f t="shared" si="60"/>
        <v>116100</v>
      </c>
      <c r="J407" s="18">
        <v>47123.48</v>
      </c>
      <c r="K407" s="58">
        <f t="shared" si="63"/>
        <v>40.58869939707149</v>
      </c>
      <c r="L407" s="12">
        <f>'[1]Arkusz1'!M414</f>
        <v>0</v>
      </c>
      <c r="M407" s="18">
        <f>SUM(M408:M409)</f>
        <v>0</v>
      </c>
      <c r="N407" s="18">
        <f>SUM(N408:N409)</f>
        <v>0</v>
      </c>
      <c r="O407" s="12">
        <f t="shared" si="61"/>
        <v>0</v>
      </c>
      <c r="P407" s="18"/>
      <c r="Q407" s="58"/>
      <c r="R407" s="12">
        <f>I407+O407</f>
        <v>116100</v>
      </c>
      <c r="S407" s="12">
        <f t="shared" si="64"/>
        <v>47123.48</v>
      </c>
      <c r="T407" s="57">
        <f t="shared" si="65"/>
        <v>40.58869939707149</v>
      </c>
    </row>
    <row r="408" spans="1:20" ht="13.5" customHeight="1">
      <c r="A408" s="29"/>
      <c r="B408" s="19"/>
      <c r="C408" s="19">
        <v>3110</v>
      </c>
      <c r="D408" s="20" t="s">
        <v>166</v>
      </c>
      <c r="E408" s="12">
        <f>'[1]Arkusz1'!N415</f>
        <v>116000</v>
      </c>
      <c r="F408" s="13">
        <f>'[1]Arkusz1'!I415</f>
        <v>116000</v>
      </c>
      <c r="G408" s="21"/>
      <c r="H408" s="21"/>
      <c r="I408" s="13">
        <f t="shared" si="60"/>
        <v>116000</v>
      </c>
      <c r="J408" s="22">
        <v>47069</v>
      </c>
      <c r="K408" s="59">
        <f t="shared" si="63"/>
        <v>40.57672413793104</v>
      </c>
      <c r="L408" s="12">
        <f>'[1]Arkusz1'!M415</f>
        <v>0</v>
      </c>
      <c r="M408" s="22"/>
      <c r="N408" s="22"/>
      <c r="O408" s="12">
        <f t="shared" si="61"/>
        <v>0</v>
      </c>
      <c r="P408" s="18"/>
      <c r="Q408" s="59"/>
      <c r="R408" s="12">
        <f>I408+O408</f>
        <v>116000</v>
      </c>
      <c r="S408" s="12">
        <f t="shared" si="64"/>
        <v>47069</v>
      </c>
      <c r="T408" s="57">
        <f t="shared" si="65"/>
        <v>40.57672413793104</v>
      </c>
    </row>
    <row r="409" spans="1:20" ht="14.25" customHeight="1">
      <c r="A409" s="29"/>
      <c r="B409" s="19"/>
      <c r="C409" s="19">
        <v>4300</v>
      </c>
      <c r="D409" s="20" t="s">
        <v>56</v>
      </c>
      <c r="E409" s="12">
        <f>'[1]Arkusz1'!N416</f>
        <v>100</v>
      </c>
      <c r="F409" s="13">
        <f>'[1]Arkusz1'!I416</f>
        <v>100</v>
      </c>
      <c r="G409" s="21"/>
      <c r="H409" s="21"/>
      <c r="I409" s="13">
        <f t="shared" si="60"/>
        <v>100</v>
      </c>
      <c r="J409" s="22">
        <v>54.48</v>
      </c>
      <c r="K409" s="59">
        <f t="shared" si="63"/>
        <v>54.48</v>
      </c>
      <c r="L409" s="12">
        <f>'[1]Arkusz1'!M416</f>
        <v>0</v>
      </c>
      <c r="M409" s="22"/>
      <c r="N409" s="22"/>
      <c r="O409" s="12">
        <f t="shared" si="61"/>
        <v>0</v>
      </c>
      <c r="P409" s="18"/>
      <c r="Q409" s="59"/>
      <c r="R409" s="12">
        <f>I409+O409</f>
        <v>100</v>
      </c>
      <c r="S409" s="12">
        <f t="shared" si="64"/>
        <v>54.48</v>
      </c>
      <c r="T409" s="57">
        <f t="shared" si="65"/>
        <v>54.48</v>
      </c>
    </row>
    <row r="410" spans="1:20" ht="12.75" customHeight="1">
      <c r="A410" s="29"/>
      <c r="B410" s="19"/>
      <c r="C410" s="19"/>
      <c r="D410" s="20"/>
      <c r="E410" s="12"/>
      <c r="F410" s="13"/>
      <c r="G410" s="21"/>
      <c r="H410" s="21"/>
      <c r="I410" s="13"/>
      <c r="J410" s="18"/>
      <c r="K410" s="58"/>
      <c r="L410" s="12"/>
      <c r="M410" s="22"/>
      <c r="N410" s="22"/>
      <c r="O410" s="12"/>
      <c r="P410" s="18"/>
      <c r="Q410" s="58"/>
      <c r="R410" s="12"/>
      <c r="S410" s="12"/>
      <c r="T410" s="57"/>
    </row>
    <row r="411" spans="1:20" s="14" customFormat="1" ht="12.75" customHeight="1">
      <c r="A411" s="28"/>
      <c r="B411" s="15">
        <v>85216</v>
      </c>
      <c r="C411" s="15"/>
      <c r="D411" s="16" t="s">
        <v>167</v>
      </c>
      <c r="E411" s="12">
        <f>'[1]Arkusz1'!N418</f>
        <v>19993</v>
      </c>
      <c r="F411" s="13">
        <f>'[1]Arkusz1'!I418</f>
        <v>19993</v>
      </c>
      <c r="G411" s="17">
        <f>SUM(G412)</f>
        <v>2112</v>
      </c>
      <c r="H411" s="17"/>
      <c r="I411" s="13">
        <f t="shared" si="60"/>
        <v>22105</v>
      </c>
      <c r="J411" s="18">
        <v>12213</v>
      </c>
      <c r="K411" s="58">
        <f t="shared" si="63"/>
        <v>55.24994345170776</v>
      </c>
      <c r="L411" s="12">
        <f>'[1]Arkusz1'!M418</f>
        <v>0</v>
      </c>
      <c r="M411" s="18">
        <f>SUM(M412:M412)</f>
        <v>0</v>
      </c>
      <c r="N411" s="18">
        <f>SUM(N412:N412)</f>
        <v>0</v>
      </c>
      <c r="O411" s="12">
        <f t="shared" si="61"/>
        <v>0</v>
      </c>
      <c r="P411" s="18"/>
      <c r="Q411" s="58"/>
      <c r="R411" s="12">
        <f>I411+O411</f>
        <v>22105</v>
      </c>
      <c r="S411" s="12">
        <f t="shared" si="64"/>
        <v>12213</v>
      </c>
      <c r="T411" s="57">
        <f t="shared" si="65"/>
        <v>55.24994345170776</v>
      </c>
    </row>
    <row r="412" spans="1:20" ht="12.75" customHeight="1">
      <c r="A412" s="29"/>
      <c r="B412" s="19"/>
      <c r="C412" s="19">
        <v>3110</v>
      </c>
      <c r="D412" s="20" t="s">
        <v>166</v>
      </c>
      <c r="E412" s="12">
        <f>'[1]Arkusz1'!N419</f>
        <v>19993</v>
      </c>
      <c r="F412" s="13">
        <f>'[1]Arkusz1'!I419</f>
        <v>19993</v>
      </c>
      <c r="G412" s="21">
        <v>2112</v>
      </c>
      <c r="H412" s="21"/>
      <c r="I412" s="13">
        <f t="shared" si="60"/>
        <v>22105</v>
      </c>
      <c r="J412" s="22">
        <v>12213</v>
      </c>
      <c r="K412" s="59">
        <f t="shared" si="63"/>
        <v>55.24994345170776</v>
      </c>
      <c r="L412" s="12">
        <f>'[1]Arkusz1'!M419</f>
        <v>0</v>
      </c>
      <c r="M412" s="22"/>
      <c r="N412" s="22"/>
      <c r="O412" s="12">
        <f t="shared" si="61"/>
        <v>0</v>
      </c>
      <c r="P412" s="18"/>
      <c r="Q412" s="59"/>
      <c r="R412" s="12">
        <f>I412+O412</f>
        <v>22105</v>
      </c>
      <c r="S412" s="12">
        <f t="shared" si="64"/>
        <v>12213</v>
      </c>
      <c r="T412" s="57">
        <f t="shared" si="65"/>
        <v>55.24994345170776</v>
      </c>
    </row>
    <row r="413" spans="1:20" ht="12.75" customHeight="1">
      <c r="A413" s="29"/>
      <c r="B413" s="19"/>
      <c r="C413" s="19"/>
      <c r="D413" s="20"/>
      <c r="E413" s="12"/>
      <c r="F413" s="13"/>
      <c r="G413" s="21"/>
      <c r="H413" s="21"/>
      <c r="I413" s="13"/>
      <c r="J413" s="18"/>
      <c r="K413" s="58"/>
      <c r="L413" s="12"/>
      <c r="M413" s="22"/>
      <c r="N413" s="22"/>
      <c r="O413" s="12"/>
      <c r="P413" s="18"/>
      <c r="Q413" s="58"/>
      <c r="R413" s="12"/>
      <c r="S413" s="12"/>
      <c r="T413" s="57"/>
    </row>
    <row r="414" spans="1:20" s="14" customFormat="1" ht="12.75" customHeight="1">
      <c r="A414" s="28"/>
      <c r="B414" s="15">
        <v>85219</v>
      </c>
      <c r="C414" s="15"/>
      <c r="D414" s="16" t="s">
        <v>168</v>
      </c>
      <c r="E414" s="12">
        <f>'[1]Arkusz1'!N421</f>
        <v>285420</v>
      </c>
      <c r="F414" s="13">
        <f>'[1]Arkusz1'!I421</f>
        <v>285420</v>
      </c>
      <c r="G414" s="17">
        <f>SUM(G415:G433)</f>
        <v>0</v>
      </c>
      <c r="H414" s="17">
        <f>SUM(H415:H433)</f>
        <v>0</v>
      </c>
      <c r="I414" s="13">
        <f t="shared" si="60"/>
        <v>285420</v>
      </c>
      <c r="J414" s="18">
        <v>134550.38</v>
      </c>
      <c r="K414" s="58">
        <f t="shared" si="63"/>
        <v>47.1411884240768</v>
      </c>
      <c r="L414" s="12">
        <f>'[1]Arkusz1'!M421</f>
        <v>0</v>
      </c>
      <c r="M414" s="18">
        <f>SUM(M415:M433)</f>
        <v>0</v>
      </c>
      <c r="N414" s="18">
        <f>SUM(N415:N433)</f>
        <v>0</v>
      </c>
      <c r="O414" s="12">
        <f t="shared" si="61"/>
        <v>0</v>
      </c>
      <c r="P414" s="18"/>
      <c r="Q414" s="58"/>
      <c r="R414" s="12">
        <f aca="true" t="shared" si="66" ref="R414:R433">I414+O414</f>
        <v>285420</v>
      </c>
      <c r="S414" s="12">
        <f t="shared" si="64"/>
        <v>134550.38</v>
      </c>
      <c r="T414" s="57">
        <f t="shared" si="65"/>
        <v>47.1411884240768</v>
      </c>
    </row>
    <row r="415" spans="1:20" ht="12.75" customHeight="1">
      <c r="A415" s="29"/>
      <c r="B415" s="20"/>
      <c r="C415" s="19">
        <v>3020</v>
      </c>
      <c r="D415" s="20" t="s">
        <v>127</v>
      </c>
      <c r="E415" s="12">
        <f>'[1]Arkusz1'!N422</f>
        <v>2350</v>
      </c>
      <c r="F415" s="13">
        <f>'[1]Arkusz1'!I422</f>
        <v>2350</v>
      </c>
      <c r="G415" s="21"/>
      <c r="H415" s="21"/>
      <c r="I415" s="13">
        <f t="shared" si="60"/>
        <v>2350</v>
      </c>
      <c r="J415" s="22">
        <v>756.38</v>
      </c>
      <c r="K415" s="59">
        <f t="shared" si="63"/>
        <v>32.1863829787234</v>
      </c>
      <c r="L415" s="12">
        <f>'[1]Arkusz1'!M422</f>
        <v>0</v>
      </c>
      <c r="M415" s="22"/>
      <c r="N415" s="22"/>
      <c r="O415" s="12">
        <f t="shared" si="61"/>
        <v>0</v>
      </c>
      <c r="P415" s="18"/>
      <c r="Q415" s="59"/>
      <c r="R415" s="12">
        <f t="shared" si="66"/>
        <v>2350</v>
      </c>
      <c r="S415" s="12">
        <f t="shared" si="64"/>
        <v>756.38</v>
      </c>
      <c r="T415" s="57">
        <f t="shared" si="65"/>
        <v>32.1863829787234</v>
      </c>
    </row>
    <row r="416" spans="1:20" ht="12.75" customHeight="1">
      <c r="A416" s="29"/>
      <c r="B416" s="20"/>
      <c r="C416" s="19">
        <v>4010</v>
      </c>
      <c r="D416" s="20" t="s">
        <v>159</v>
      </c>
      <c r="E416" s="12">
        <f>'[1]Arkusz1'!N423</f>
        <v>196520</v>
      </c>
      <c r="F416" s="13">
        <f>'[1]Arkusz1'!I423</f>
        <v>196520</v>
      </c>
      <c r="G416" s="21"/>
      <c r="H416" s="21"/>
      <c r="I416" s="13">
        <f t="shared" si="60"/>
        <v>196520</v>
      </c>
      <c r="J416" s="22">
        <v>86018.36</v>
      </c>
      <c r="K416" s="59">
        <f t="shared" si="63"/>
        <v>43.77079177691838</v>
      </c>
      <c r="L416" s="12">
        <f>'[1]Arkusz1'!M423</f>
        <v>0</v>
      </c>
      <c r="M416" s="22"/>
      <c r="N416" s="22"/>
      <c r="O416" s="12">
        <f t="shared" si="61"/>
        <v>0</v>
      </c>
      <c r="P416" s="18"/>
      <c r="Q416" s="59"/>
      <c r="R416" s="12">
        <f t="shared" si="66"/>
        <v>196520</v>
      </c>
      <c r="S416" s="12">
        <f t="shared" si="64"/>
        <v>86018.36</v>
      </c>
      <c r="T416" s="57">
        <f t="shared" si="65"/>
        <v>43.77079177691838</v>
      </c>
    </row>
    <row r="417" spans="1:20" ht="12.75" customHeight="1">
      <c r="A417" s="29"/>
      <c r="B417" s="20"/>
      <c r="C417" s="19">
        <v>4040</v>
      </c>
      <c r="D417" s="20" t="s">
        <v>125</v>
      </c>
      <c r="E417" s="12">
        <f>'[1]Arkusz1'!N424</f>
        <v>13558</v>
      </c>
      <c r="F417" s="13">
        <f>'[1]Arkusz1'!I424</f>
        <v>13558</v>
      </c>
      <c r="G417" s="21"/>
      <c r="H417" s="21"/>
      <c r="I417" s="13">
        <f t="shared" si="60"/>
        <v>13558</v>
      </c>
      <c r="J417" s="22">
        <v>13557.38</v>
      </c>
      <c r="K417" s="59">
        <f t="shared" si="63"/>
        <v>99.99542705413778</v>
      </c>
      <c r="L417" s="12">
        <f>'[1]Arkusz1'!M424</f>
        <v>0</v>
      </c>
      <c r="M417" s="22"/>
      <c r="N417" s="22"/>
      <c r="O417" s="12">
        <f t="shared" si="61"/>
        <v>0</v>
      </c>
      <c r="P417" s="18"/>
      <c r="Q417" s="59"/>
      <c r="R417" s="12">
        <f t="shared" si="66"/>
        <v>13558</v>
      </c>
      <c r="S417" s="12">
        <f t="shared" si="64"/>
        <v>13557.38</v>
      </c>
      <c r="T417" s="57">
        <f t="shared" si="65"/>
        <v>99.99542705413778</v>
      </c>
    </row>
    <row r="418" spans="1:20" ht="12.75" customHeight="1">
      <c r="A418" s="29"/>
      <c r="B418" s="20"/>
      <c r="C418" s="19">
        <v>4110</v>
      </c>
      <c r="D418" s="20" t="s">
        <v>26</v>
      </c>
      <c r="E418" s="12">
        <f>'[1]Arkusz1'!N425</f>
        <v>33114</v>
      </c>
      <c r="F418" s="13">
        <f>'[1]Arkusz1'!I425</f>
        <v>33114</v>
      </c>
      <c r="G418" s="21"/>
      <c r="H418" s="21"/>
      <c r="I418" s="13">
        <f t="shared" si="60"/>
        <v>33114</v>
      </c>
      <c r="J418" s="22">
        <v>15862.45</v>
      </c>
      <c r="K418" s="59">
        <f t="shared" si="63"/>
        <v>47.9025487709126</v>
      </c>
      <c r="L418" s="12">
        <f>'[1]Arkusz1'!M425</f>
        <v>0</v>
      </c>
      <c r="M418" s="22"/>
      <c r="N418" s="22"/>
      <c r="O418" s="12">
        <f t="shared" si="61"/>
        <v>0</v>
      </c>
      <c r="P418" s="18"/>
      <c r="Q418" s="59"/>
      <c r="R418" s="12">
        <f t="shared" si="66"/>
        <v>33114</v>
      </c>
      <c r="S418" s="12">
        <f t="shared" si="64"/>
        <v>15862.45</v>
      </c>
      <c r="T418" s="57">
        <f t="shared" si="65"/>
        <v>47.9025487709126</v>
      </c>
    </row>
    <row r="419" spans="1:20" ht="12.75" customHeight="1">
      <c r="A419" s="29"/>
      <c r="B419" s="20"/>
      <c r="C419" s="19">
        <v>4120</v>
      </c>
      <c r="D419" s="20" t="s">
        <v>27</v>
      </c>
      <c r="E419" s="12">
        <f>'[1]Arkusz1'!N426</f>
        <v>5009</v>
      </c>
      <c r="F419" s="13">
        <f>'[1]Arkusz1'!I426</f>
        <v>5009</v>
      </c>
      <c r="G419" s="21"/>
      <c r="H419" s="21"/>
      <c r="I419" s="13">
        <f t="shared" si="60"/>
        <v>5009</v>
      </c>
      <c r="J419" s="22">
        <v>2114.04</v>
      </c>
      <c r="K419" s="59">
        <f t="shared" si="63"/>
        <v>42.20483130365342</v>
      </c>
      <c r="L419" s="12">
        <f>'[1]Arkusz1'!M426</f>
        <v>0</v>
      </c>
      <c r="M419" s="22"/>
      <c r="N419" s="22"/>
      <c r="O419" s="12">
        <f t="shared" si="61"/>
        <v>0</v>
      </c>
      <c r="P419" s="18"/>
      <c r="Q419" s="59"/>
      <c r="R419" s="12">
        <f t="shared" si="66"/>
        <v>5009</v>
      </c>
      <c r="S419" s="12">
        <f t="shared" si="64"/>
        <v>2114.04</v>
      </c>
      <c r="T419" s="57">
        <f t="shared" si="65"/>
        <v>42.20483130365342</v>
      </c>
    </row>
    <row r="420" spans="1:20" ht="12.75" customHeight="1">
      <c r="A420" s="29"/>
      <c r="B420" s="20"/>
      <c r="C420" s="19">
        <v>4210</v>
      </c>
      <c r="D420" s="20" t="s">
        <v>29</v>
      </c>
      <c r="E420" s="12">
        <f>'[1]Arkusz1'!N427</f>
        <v>6060</v>
      </c>
      <c r="F420" s="13">
        <f>'[1]Arkusz1'!I427</f>
        <v>6060</v>
      </c>
      <c r="G420" s="21"/>
      <c r="H420" s="21"/>
      <c r="I420" s="13">
        <f t="shared" si="60"/>
        <v>6060</v>
      </c>
      <c r="J420" s="22">
        <v>1962.97</v>
      </c>
      <c r="K420" s="59">
        <f t="shared" si="63"/>
        <v>32.39224422442244</v>
      </c>
      <c r="L420" s="12">
        <f>'[1]Arkusz1'!M427</f>
        <v>0</v>
      </c>
      <c r="M420" s="22"/>
      <c r="N420" s="22"/>
      <c r="O420" s="12">
        <f t="shared" si="61"/>
        <v>0</v>
      </c>
      <c r="P420" s="18"/>
      <c r="Q420" s="59"/>
      <c r="R420" s="12">
        <f t="shared" si="66"/>
        <v>6060</v>
      </c>
      <c r="S420" s="12">
        <f t="shared" si="64"/>
        <v>1962.97</v>
      </c>
      <c r="T420" s="57">
        <f t="shared" si="65"/>
        <v>32.39224422442244</v>
      </c>
    </row>
    <row r="421" spans="1:20" ht="15">
      <c r="A421" s="29"/>
      <c r="B421" s="20"/>
      <c r="C421" s="19">
        <v>4260</v>
      </c>
      <c r="D421" s="20" t="s">
        <v>62</v>
      </c>
      <c r="E421" s="12">
        <f>'[1]Arkusz1'!N428</f>
        <v>5200</v>
      </c>
      <c r="F421" s="13">
        <f>'[1]Arkusz1'!I428</f>
        <v>5200</v>
      </c>
      <c r="G421" s="21"/>
      <c r="H421" s="21"/>
      <c r="I421" s="13">
        <f t="shared" si="60"/>
        <v>5200</v>
      </c>
      <c r="J421" s="22">
        <v>2551.96</v>
      </c>
      <c r="K421" s="59">
        <f t="shared" si="63"/>
        <v>49.076153846153844</v>
      </c>
      <c r="L421" s="12">
        <f>'[1]Arkusz1'!M428</f>
        <v>0</v>
      </c>
      <c r="M421" s="22"/>
      <c r="N421" s="22"/>
      <c r="O421" s="12">
        <f t="shared" si="61"/>
        <v>0</v>
      </c>
      <c r="P421" s="18"/>
      <c r="Q421" s="59"/>
      <c r="R421" s="12">
        <f t="shared" si="66"/>
        <v>5200</v>
      </c>
      <c r="S421" s="12">
        <f t="shared" si="64"/>
        <v>2551.96</v>
      </c>
      <c r="T421" s="57">
        <f t="shared" si="65"/>
        <v>49.076153846153844</v>
      </c>
    </row>
    <row r="422" spans="1:20" ht="12.75" customHeight="1">
      <c r="A422" s="29"/>
      <c r="B422" s="20"/>
      <c r="C422" s="19">
        <v>4270</v>
      </c>
      <c r="D422" s="20" t="s">
        <v>43</v>
      </c>
      <c r="E422" s="12">
        <f>'[1]Arkusz1'!N429</f>
        <v>1000</v>
      </c>
      <c r="F422" s="13">
        <f>'[1]Arkusz1'!I429</f>
        <v>1000</v>
      </c>
      <c r="G422" s="21"/>
      <c r="H422" s="21"/>
      <c r="I422" s="13">
        <f t="shared" si="60"/>
        <v>1000</v>
      </c>
      <c r="J422" s="22">
        <v>363.56</v>
      </c>
      <c r="K422" s="59">
        <f t="shared" si="63"/>
        <v>36.356</v>
      </c>
      <c r="L422" s="12">
        <f>'[1]Arkusz1'!M429</f>
        <v>0</v>
      </c>
      <c r="M422" s="22"/>
      <c r="N422" s="22"/>
      <c r="O422" s="12">
        <f t="shared" si="61"/>
        <v>0</v>
      </c>
      <c r="P422" s="18"/>
      <c r="Q422" s="59"/>
      <c r="R422" s="12">
        <f t="shared" si="66"/>
        <v>1000</v>
      </c>
      <c r="S422" s="12">
        <f t="shared" si="64"/>
        <v>363.56</v>
      </c>
      <c r="T422" s="57">
        <f t="shared" si="65"/>
        <v>36.356</v>
      </c>
    </row>
    <row r="423" spans="1:20" ht="12.75" customHeight="1">
      <c r="A423" s="29"/>
      <c r="B423" s="20"/>
      <c r="C423" s="19">
        <v>4280</v>
      </c>
      <c r="D423" s="20" t="s">
        <v>63</v>
      </c>
      <c r="E423" s="12">
        <f>'[1]Arkusz1'!N430</f>
        <v>480</v>
      </c>
      <c r="F423" s="13">
        <f>'[1]Arkusz1'!I430</f>
        <v>480</v>
      </c>
      <c r="G423" s="21"/>
      <c r="H423" s="21"/>
      <c r="I423" s="13">
        <f t="shared" si="60"/>
        <v>480</v>
      </c>
      <c r="J423" s="22"/>
      <c r="K423" s="59">
        <f t="shared" si="63"/>
        <v>0</v>
      </c>
      <c r="L423" s="12">
        <f>'[1]Arkusz1'!M430</f>
        <v>0</v>
      </c>
      <c r="M423" s="22"/>
      <c r="N423" s="22"/>
      <c r="O423" s="12">
        <f t="shared" si="61"/>
        <v>0</v>
      </c>
      <c r="P423" s="18"/>
      <c r="Q423" s="59"/>
      <c r="R423" s="12">
        <f t="shared" si="66"/>
        <v>480</v>
      </c>
      <c r="S423" s="12">
        <f t="shared" si="64"/>
        <v>0</v>
      </c>
      <c r="T423" s="57">
        <f t="shared" si="65"/>
        <v>0</v>
      </c>
    </row>
    <row r="424" spans="1:20" ht="12.75" customHeight="1">
      <c r="A424" s="29"/>
      <c r="B424" s="20"/>
      <c r="C424" s="19">
        <v>4300</v>
      </c>
      <c r="D424" s="20" t="s">
        <v>44</v>
      </c>
      <c r="E424" s="12">
        <f>'[1]Arkusz1'!N431</f>
        <v>5970</v>
      </c>
      <c r="F424" s="13">
        <f>'[1]Arkusz1'!I431</f>
        <v>5970</v>
      </c>
      <c r="G424" s="21"/>
      <c r="H424" s="21"/>
      <c r="I424" s="13">
        <f t="shared" si="60"/>
        <v>5970</v>
      </c>
      <c r="J424" s="22">
        <v>1983.34</v>
      </c>
      <c r="K424" s="59">
        <f t="shared" si="63"/>
        <v>33.221775544388606</v>
      </c>
      <c r="L424" s="12">
        <f>'[1]Arkusz1'!M431</f>
        <v>0</v>
      </c>
      <c r="M424" s="22"/>
      <c r="N424" s="22"/>
      <c r="O424" s="12">
        <f t="shared" si="61"/>
        <v>0</v>
      </c>
      <c r="P424" s="18"/>
      <c r="Q424" s="59"/>
      <c r="R424" s="12">
        <f t="shared" si="66"/>
        <v>5970</v>
      </c>
      <c r="S424" s="12">
        <f t="shared" si="64"/>
        <v>1983.34</v>
      </c>
      <c r="T424" s="57">
        <f t="shared" si="65"/>
        <v>33.221775544388606</v>
      </c>
    </row>
    <row r="425" spans="1:20" ht="12.75" customHeight="1">
      <c r="A425" s="29"/>
      <c r="B425" s="20"/>
      <c r="C425" s="19">
        <v>4350</v>
      </c>
      <c r="D425" s="20" t="s">
        <v>64</v>
      </c>
      <c r="E425" s="12">
        <f>'[1]Arkusz1'!N432</f>
        <v>840</v>
      </c>
      <c r="F425" s="13">
        <f>'[1]Arkusz1'!I432</f>
        <v>840</v>
      </c>
      <c r="G425" s="21"/>
      <c r="H425" s="21"/>
      <c r="I425" s="13">
        <f t="shared" si="60"/>
        <v>840</v>
      </c>
      <c r="J425" s="22">
        <v>384</v>
      </c>
      <c r="K425" s="59">
        <f t="shared" si="63"/>
        <v>45.714285714285715</v>
      </c>
      <c r="L425" s="12">
        <f>'[1]Arkusz1'!M432</f>
        <v>0</v>
      </c>
      <c r="M425" s="22"/>
      <c r="N425" s="22"/>
      <c r="O425" s="12">
        <f t="shared" si="61"/>
        <v>0</v>
      </c>
      <c r="P425" s="18"/>
      <c r="Q425" s="59"/>
      <c r="R425" s="12">
        <f t="shared" si="66"/>
        <v>840</v>
      </c>
      <c r="S425" s="12">
        <f t="shared" si="64"/>
        <v>384</v>
      </c>
      <c r="T425" s="57">
        <f t="shared" si="65"/>
        <v>45.714285714285715</v>
      </c>
    </row>
    <row r="426" spans="1:20" ht="26.25" customHeight="1">
      <c r="A426" s="29"/>
      <c r="B426" s="20"/>
      <c r="C426" s="19">
        <v>4370</v>
      </c>
      <c r="D426" s="27" t="s">
        <v>66</v>
      </c>
      <c r="E426" s="12">
        <f>'[1]Arkusz1'!N433</f>
        <v>2220</v>
      </c>
      <c r="F426" s="13">
        <f>'[1]Arkusz1'!I433</f>
        <v>2220</v>
      </c>
      <c r="G426" s="21"/>
      <c r="H426" s="21"/>
      <c r="I426" s="13">
        <f t="shared" si="60"/>
        <v>2220</v>
      </c>
      <c r="J426" s="22">
        <v>669.4</v>
      </c>
      <c r="K426" s="59">
        <f t="shared" si="63"/>
        <v>30.153153153153152</v>
      </c>
      <c r="L426" s="12">
        <f>'[1]Arkusz1'!M433</f>
        <v>0</v>
      </c>
      <c r="M426" s="22"/>
      <c r="N426" s="22"/>
      <c r="O426" s="12">
        <f t="shared" si="61"/>
        <v>0</v>
      </c>
      <c r="P426" s="18"/>
      <c r="Q426" s="59"/>
      <c r="R426" s="12">
        <f t="shared" si="66"/>
        <v>2220</v>
      </c>
      <c r="S426" s="12">
        <f t="shared" si="64"/>
        <v>669.4</v>
      </c>
      <c r="T426" s="57">
        <f t="shared" si="65"/>
        <v>30.153153153153152</v>
      </c>
    </row>
    <row r="427" spans="1:20" ht="15">
      <c r="A427" s="29"/>
      <c r="B427" s="20"/>
      <c r="C427" s="19">
        <v>4410</v>
      </c>
      <c r="D427" s="20" t="s">
        <v>67</v>
      </c>
      <c r="E427" s="12">
        <f>'[1]Arkusz1'!N434</f>
        <v>1400</v>
      </c>
      <c r="F427" s="13">
        <f>'[1]Arkusz1'!I434</f>
        <v>1400</v>
      </c>
      <c r="G427" s="21"/>
      <c r="H427" s="21"/>
      <c r="I427" s="13">
        <f t="shared" si="60"/>
        <v>1400</v>
      </c>
      <c r="J427" s="22">
        <v>586.04</v>
      </c>
      <c r="K427" s="59">
        <f t="shared" si="63"/>
        <v>41.86</v>
      </c>
      <c r="L427" s="12">
        <f>'[1]Arkusz1'!M434</f>
        <v>0</v>
      </c>
      <c r="M427" s="22"/>
      <c r="N427" s="22"/>
      <c r="O427" s="12">
        <f t="shared" si="61"/>
        <v>0</v>
      </c>
      <c r="P427" s="18"/>
      <c r="Q427" s="59"/>
      <c r="R427" s="12">
        <f t="shared" si="66"/>
        <v>1400</v>
      </c>
      <c r="S427" s="12">
        <f t="shared" si="64"/>
        <v>586.04</v>
      </c>
      <c r="T427" s="57">
        <f t="shared" si="65"/>
        <v>41.86</v>
      </c>
    </row>
    <row r="428" spans="1:20" ht="14.25" customHeight="1">
      <c r="A428" s="29"/>
      <c r="B428" s="20"/>
      <c r="C428" s="19">
        <v>4430</v>
      </c>
      <c r="D428" s="20" t="s">
        <v>76</v>
      </c>
      <c r="E428" s="12">
        <f>'[1]Arkusz1'!N435</f>
        <v>470</v>
      </c>
      <c r="F428" s="13">
        <f>'[1]Arkusz1'!I435</f>
        <v>470</v>
      </c>
      <c r="G428" s="21"/>
      <c r="H428" s="21"/>
      <c r="I428" s="13">
        <f t="shared" si="60"/>
        <v>470</v>
      </c>
      <c r="J428" s="22">
        <v>188.25</v>
      </c>
      <c r="K428" s="59">
        <f t="shared" si="63"/>
        <v>40.0531914893617</v>
      </c>
      <c r="L428" s="12">
        <f>'[1]Arkusz1'!M435</f>
        <v>0</v>
      </c>
      <c r="M428" s="22"/>
      <c r="N428" s="22"/>
      <c r="O428" s="12">
        <f t="shared" si="61"/>
        <v>0</v>
      </c>
      <c r="P428" s="18"/>
      <c r="Q428" s="59"/>
      <c r="R428" s="12">
        <f t="shared" si="66"/>
        <v>470</v>
      </c>
      <c r="S428" s="12">
        <f t="shared" si="64"/>
        <v>188.25</v>
      </c>
      <c r="T428" s="57">
        <f t="shared" si="65"/>
        <v>40.0531914893617</v>
      </c>
    </row>
    <row r="429" spans="1:20" ht="13.5" customHeight="1">
      <c r="A429" s="29"/>
      <c r="B429" s="20"/>
      <c r="C429" s="19">
        <v>4440</v>
      </c>
      <c r="D429" s="20" t="s">
        <v>118</v>
      </c>
      <c r="E429" s="12">
        <f>'[1]Arkusz1'!N436</f>
        <v>7155</v>
      </c>
      <c r="F429" s="13">
        <f>'[1]Arkusz1'!I436</f>
        <v>7155</v>
      </c>
      <c r="G429" s="21"/>
      <c r="H429" s="21"/>
      <c r="I429" s="13">
        <f t="shared" si="60"/>
        <v>7155</v>
      </c>
      <c r="J429" s="22">
        <v>5366.25</v>
      </c>
      <c r="K429" s="59">
        <f t="shared" si="63"/>
        <v>75</v>
      </c>
      <c r="L429" s="12">
        <f>'[1]Arkusz1'!M436</f>
        <v>0</v>
      </c>
      <c r="M429" s="22"/>
      <c r="N429" s="22"/>
      <c r="O429" s="12">
        <f t="shared" si="61"/>
        <v>0</v>
      </c>
      <c r="P429" s="18"/>
      <c r="Q429" s="59"/>
      <c r="R429" s="12">
        <f t="shared" si="66"/>
        <v>7155</v>
      </c>
      <c r="S429" s="12">
        <f t="shared" si="64"/>
        <v>5366.25</v>
      </c>
      <c r="T429" s="57">
        <f t="shared" si="65"/>
        <v>75</v>
      </c>
    </row>
    <row r="430" spans="1:20" ht="15">
      <c r="A430" s="29"/>
      <c r="B430" s="20"/>
      <c r="C430" s="19">
        <v>4480</v>
      </c>
      <c r="D430" s="20" t="s">
        <v>119</v>
      </c>
      <c r="E430" s="12">
        <f>'[1]Arkusz1'!N437</f>
        <v>270</v>
      </c>
      <c r="F430" s="13">
        <f>'[1]Arkusz1'!I437</f>
        <v>270</v>
      </c>
      <c r="G430" s="21"/>
      <c r="H430" s="21"/>
      <c r="I430" s="13">
        <f t="shared" si="60"/>
        <v>270</v>
      </c>
      <c r="J430" s="22"/>
      <c r="K430" s="59">
        <f t="shared" si="63"/>
        <v>0</v>
      </c>
      <c r="L430" s="12">
        <f>'[1]Arkusz1'!M437</f>
        <v>0</v>
      </c>
      <c r="M430" s="22"/>
      <c r="N430" s="22"/>
      <c r="O430" s="12">
        <f t="shared" si="61"/>
        <v>0</v>
      </c>
      <c r="P430" s="18"/>
      <c r="Q430" s="59"/>
      <c r="R430" s="12">
        <f t="shared" si="66"/>
        <v>270</v>
      </c>
      <c r="S430" s="12">
        <f t="shared" si="64"/>
        <v>0</v>
      </c>
      <c r="T430" s="57">
        <f t="shared" si="65"/>
        <v>0</v>
      </c>
    </row>
    <row r="431" spans="1:20" ht="15">
      <c r="A431" s="29"/>
      <c r="B431" s="20"/>
      <c r="C431" s="19">
        <v>4700</v>
      </c>
      <c r="D431" s="20" t="s">
        <v>72</v>
      </c>
      <c r="E431" s="12">
        <f>'[1]Arkusz1'!N438</f>
        <v>1800</v>
      </c>
      <c r="F431" s="13">
        <f>'[1]Arkusz1'!I438</f>
        <v>1800</v>
      </c>
      <c r="G431" s="21"/>
      <c r="H431" s="21"/>
      <c r="I431" s="13">
        <f t="shared" si="60"/>
        <v>1800</v>
      </c>
      <c r="J431" s="22">
        <v>1070</v>
      </c>
      <c r="K431" s="59">
        <f t="shared" si="63"/>
        <v>59.44444444444444</v>
      </c>
      <c r="L431" s="12">
        <f>'[1]Arkusz1'!M438</f>
        <v>0</v>
      </c>
      <c r="M431" s="22"/>
      <c r="N431" s="22"/>
      <c r="O431" s="12">
        <f t="shared" si="61"/>
        <v>0</v>
      </c>
      <c r="P431" s="18"/>
      <c r="Q431" s="59"/>
      <c r="R431" s="12">
        <f t="shared" si="66"/>
        <v>1800</v>
      </c>
      <c r="S431" s="12">
        <f t="shared" si="64"/>
        <v>1070</v>
      </c>
      <c r="T431" s="57">
        <f t="shared" si="65"/>
        <v>59.44444444444444</v>
      </c>
    </row>
    <row r="432" spans="1:20" ht="12.75" customHeight="1">
      <c r="A432" s="29"/>
      <c r="B432" s="20"/>
      <c r="C432" s="19">
        <v>4740</v>
      </c>
      <c r="D432" s="20" t="s">
        <v>32</v>
      </c>
      <c r="E432" s="12">
        <f>'[1]Arkusz1'!N439</f>
        <v>588</v>
      </c>
      <c r="F432" s="13">
        <f>'[1]Arkusz1'!I439</f>
        <v>588</v>
      </c>
      <c r="G432" s="21"/>
      <c r="H432" s="21"/>
      <c r="I432" s="13">
        <f t="shared" si="60"/>
        <v>588</v>
      </c>
      <c r="J432" s="22"/>
      <c r="K432" s="59">
        <f t="shared" si="63"/>
        <v>0</v>
      </c>
      <c r="L432" s="12">
        <f>'[1]Arkusz1'!M439</f>
        <v>0</v>
      </c>
      <c r="M432" s="22"/>
      <c r="N432" s="22"/>
      <c r="O432" s="12">
        <f t="shared" si="61"/>
        <v>0</v>
      </c>
      <c r="P432" s="18"/>
      <c r="Q432" s="59"/>
      <c r="R432" s="12">
        <f t="shared" si="66"/>
        <v>588</v>
      </c>
      <c r="S432" s="12">
        <f t="shared" si="64"/>
        <v>0</v>
      </c>
      <c r="T432" s="57">
        <f t="shared" si="65"/>
        <v>0</v>
      </c>
    </row>
    <row r="433" spans="1:20" ht="12.75" customHeight="1">
      <c r="A433" s="29"/>
      <c r="B433" s="20"/>
      <c r="C433" s="19">
        <v>4750</v>
      </c>
      <c r="D433" s="20" t="s">
        <v>33</v>
      </c>
      <c r="E433" s="12">
        <f>'[1]Arkusz1'!N440</f>
        <v>1416</v>
      </c>
      <c r="F433" s="13">
        <f>'[1]Arkusz1'!I440</f>
        <v>1416</v>
      </c>
      <c r="G433" s="21"/>
      <c r="H433" s="21"/>
      <c r="I433" s="13">
        <f t="shared" si="60"/>
        <v>1416</v>
      </c>
      <c r="J433" s="22">
        <v>1116</v>
      </c>
      <c r="K433" s="59">
        <f t="shared" si="63"/>
        <v>78.8135593220339</v>
      </c>
      <c r="L433" s="12">
        <f>'[1]Arkusz1'!M440</f>
        <v>0</v>
      </c>
      <c r="M433" s="22"/>
      <c r="N433" s="22"/>
      <c r="O433" s="12">
        <f t="shared" si="61"/>
        <v>0</v>
      </c>
      <c r="P433" s="18"/>
      <c r="Q433" s="59"/>
      <c r="R433" s="12">
        <f t="shared" si="66"/>
        <v>1416</v>
      </c>
      <c r="S433" s="12">
        <f t="shared" si="64"/>
        <v>1116</v>
      </c>
      <c r="T433" s="57">
        <f t="shared" si="65"/>
        <v>78.8135593220339</v>
      </c>
    </row>
    <row r="434" spans="1:20" ht="12.75" customHeight="1">
      <c r="A434" s="29"/>
      <c r="B434" s="20"/>
      <c r="C434" s="19"/>
      <c r="D434" s="20"/>
      <c r="E434" s="12"/>
      <c r="F434" s="13"/>
      <c r="G434" s="21"/>
      <c r="H434" s="21"/>
      <c r="I434" s="13"/>
      <c r="J434" s="18"/>
      <c r="K434" s="58"/>
      <c r="L434" s="12"/>
      <c r="M434" s="22"/>
      <c r="N434" s="22"/>
      <c r="O434" s="12"/>
      <c r="P434" s="18"/>
      <c r="Q434" s="58"/>
      <c r="R434" s="12"/>
      <c r="S434" s="12"/>
      <c r="T434" s="57"/>
    </row>
    <row r="435" spans="1:20" s="14" customFormat="1" ht="12.75" customHeight="1">
      <c r="A435" s="28"/>
      <c r="B435" s="16">
        <v>85228</v>
      </c>
      <c r="C435" s="15"/>
      <c r="D435" s="16" t="s">
        <v>169</v>
      </c>
      <c r="E435" s="12">
        <f>'[1]Arkusz1'!N442</f>
        <v>22100</v>
      </c>
      <c r="F435" s="13">
        <f>'[1]Arkusz1'!I442</f>
        <v>22100</v>
      </c>
      <c r="G435" s="17"/>
      <c r="H435" s="17"/>
      <c r="I435" s="13">
        <f t="shared" si="60"/>
        <v>22100</v>
      </c>
      <c r="J435" s="18">
        <v>9034.41</v>
      </c>
      <c r="K435" s="58">
        <f t="shared" si="63"/>
        <v>40.87968325791855</v>
      </c>
      <c r="L435" s="12">
        <f>'[1]Arkusz1'!M442</f>
        <v>0</v>
      </c>
      <c r="M435" s="18">
        <f>SUM(M436:M439)</f>
        <v>0</v>
      </c>
      <c r="N435" s="18">
        <f>SUM(N436:N439)</f>
        <v>0</v>
      </c>
      <c r="O435" s="12">
        <f t="shared" si="61"/>
        <v>0</v>
      </c>
      <c r="P435" s="18"/>
      <c r="Q435" s="58"/>
      <c r="R435" s="12">
        <f>I435+O435</f>
        <v>22100</v>
      </c>
      <c r="S435" s="12">
        <f t="shared" si="64"/>
        <v>9034.41</v>
      </c>
      <c r="T435" s="57">
        <f t="shared" si="65"/>
        <v>40.87968325791855</v>
      </c>
    </row>
    <row r="436" spans="1:20" ht="12.75" customHeight="1">
      <c r="A436" s="29"/>
      <c r="B436" s="20"/>
      <c r="C436" s="19">
        <v>4110</v>
      </c>
      <c r="D436" s="20" t="s">
        <v>26</v>
      </c>
      <c r="E436" s="12">
        <f>'[1]Arkusz1'!N443</f>
        <v>2696</v>
      </c>
      <c r="F436" s="13">
        <f>'[1]Arkusz1'!I443</f>
        <v>2696</v>
      </c>
      <c r="G436" s="21"/>
      <c r="H436" s="21"/>
      <c r="I436" s="13">
        <f t="shared" si="60"/>
        <v>2696</v>
      </c>
      <c r="J436" s="22">
        <v>1225.83</v>
      </c>
      <c r="K436" s="59">
        <f t="shared" si="63"/>
        <v>45.46847181008902</v>
      </c>
      <c r="L436" s="12">
        <f>'[1]Arkusz1'!M443</f>
        <v>0</v>
      </c>
      <c r="M436" s="22"/>
      <c r="N436" s="22"/>
      <c r="O436" s="12">
        <f t="shared" si="61"/>
        <v>0</v>
      </c>
      <c r="P436" s="18"/>
      <c r="Q436" s="59"/>
      <c r="R436" s="12">
        <f>I436+O436</f>
        <v>2696</v>
      </c>
      <c r="S436" s="12">
        <f t="shared" si="64"/>
        <v>1225.83</v>
      </c>
      <c r="T436" s="57">
        <f t="shared" si="65"/>
        <v>45.46847181008902</v>
      </c>
    </row>
    <row r="437" spans="1:20" ht="12.75" customHeight="1">
      <c r="A437" s="29"/>
      <c r="B437" s="20"/>
      <c r="C437" s="19">
        <v>4120</v>
      </c>
      <c r="D437" s="20" t="s">
        <v>27</v>
      </c>
      <c r="E437" s="12">
        <f>'[1]Arkusz1'!N444</f>
        <v>314</v>
      </c>
      <c r="F437" s="13">
        <f>'[1]Arkusz1'!I444</f>
        <v>314</v>
      </c>
      <c r="G437" s="21"/>
      <c r="H437" s="21"/>
      <c r="I437" s="13">
        <f t="shared" si="60"/>
        <v>314</v>
      </c>
      <c r="J437" s="22">
        <v>34.84</v>
      </c>
      <c r="K437" s="59">
        <f t="shared" si="63"/>
        <v>11.095541401273886</v>
      </c>
      <c r="L437" s="12">
        <f>'[1]Arkusz1'!M444</f>
        <v>0</v>
      </c>
      <c r="M437" s="22"/>
      <c r="N437" s="22"/>
      <c r="O437" s="12">
        <f t="shared" si="61"/>
        <v>0</v>
      </c>
      <c r="P437" s="18"/>
      <c r="Q437" s="59"/>
      <c r="R437" s="12">
        <f>I437+O437</f>
        <v>314</v>
      </c>
      <c r="S437" s="12">
        <f t="shared" si="64"/>
        <v>34.84</v>
      </c>
      <c r="T437" s="57">
        <f t="shared" si="65"/>
        <v>11.095541401273886</v>
      </c>
    </row>
    <row r="438" spans="1:20" ht="12.75" customHeight="1">
      <c r="A438" s="29"/>
      <c r="B438" s="20"/>
      <c r="C438" s="19">
        <v>4170</v>
      </c>
      <c r="D438" s="20" t="s">
        <v>28</v>
      </c>
      <c r="E438" s="12">
        <f>'[1]Arkusz1'!N445</f>
        <v>18900</v>
      </c>
      <c r="F438" s="13">
        <f>'[1]Arkusz1'!I445</f>
        <v>18900</v>
      </c>
      <c r="G438" s="21"/>
      <c r="H438" s="21"/>
      <c r="I438" s="13">
        <f t="shared" si="60"/>
        <v>18900</v>
      </c>
      <c r="J438" s="22">
        <v>7695</v>
      </c>
      <c r="K438" s="59">
        <f t="shared" si="63"/>
        <v>40.714285714285715</v>
      </c>
      <c r="L438" s="12">
        <f>'[1]Arkusz1'!M445</f>
        <v>0</v>
      </c>
      <c r="M438" s="22"/>
      <c r="N438" s="22"/>
      <c r="O438" s="12">
        <f t="shared" si="61"/>
        <v>0</v>
      </c>
      <c r="P438" s="18"/>
      <c r="Q438" s="59"/>
      <c r="R438" s="12">
        <f>I438+O438</f>
        <v>18900</v>
      </c>
      <c r="S438" s="12">
        <f t="shared" si="64"/>
        <v>7695</v>
      </c>
      <c r="T438" s="57">
        <f t="shared" si="65"/>
        <v>40.714285714285715</v>
      </c>
    </row>
    <row r="439" spans="1:20" ht="12.75" customHeight="1">
      <c r="A439" s="29"/>
      <c r="B439" s="20"/>
      <c r="C439" s="19">
        <v>4210</v>
      </c>
      <c r="D439" s="20" t="s">
        <v>170</v>
      </c>
      <c r="E439" s="12">
        <f>'[1]Arkusz1'!N446</f>
        <v>190</v>
      </c>
      <c r="F439" s="13">
        <f>'[1]Arkusz1'!I446</f>
        <v>190</v>
      </c>
      <c r="G439" s="21"/>
      <c r="H439" s="21"/>
      <c r="I439" s="13">
        <f t="shared" si="60"/>
        <v>190</v>
      </c>
      <c r="J439" s="22">
        <v>78.74</v>
      </c>
      <c r="K439" s="59">
        <f t="shared" si="63"/>
        <v>41.44210526315789</v>
      </c>
      <c r="L439" s="12">
        <f>'[1]Arkusz1'!M446</f>
        <v>0</v>
      </c>
      <c r="M439" s="22"/>
      <c r="N439" s="22"/>
      <c r="O439" s="12">
        <f t="shared" si="61"/>
        <v>0</v>
      </c>
      <c r="P439" s="18"/>
      <c r="Q439" s="59"/>
      <c r="R439" s="12">
        <f>I439+O439</f>
        <v>190</v>
      </c>
      <c r="S439" s="12">
        <f t="shared" si="64"/>
        <v>78.74</v>
      </c>
      <c r="T439" s="57">
        <f t="shared" si="65"/>
        <v>41.44210526315789</v>
      </c>
    </row>
    <row r="440" spans="1:20" ht="12.75" customHeight="1">
      <c r="A440" s="29"/>
      <c r="B440" s="20"/>
      <c r="C440" s="19"/>
      <c r="D440" s="20"/>
      <c r="E440" s="12"/>
      <c r="F440" s="13"/>
      <c r="G440" s="21"/>
      <c r="H440" s="21"/>
      <c r="I440" s="13"/>
      <c r="J440" s="18"/>
      <c r="K440" s="58"/>
      <c r="L440" s="12"/>
      <c r="M440" s="22"/>
      <c r="N440" s="22"/>
      <c r="O440" s="12"/>
      <c r="P440" s="18"/>
      <c r="Q440" s="58"/>
      <c r="R440" s="12"/>
      <c r="S440" s="12"/>
      <c r="T440" s="57"/>
    </row>
    <row r="441" spans="1:20" s="14" customFormat="1" ht="12.75" customHeight="1">
      <c r="A441" s="28"/>
      <c r="B441" s="16">
        <v>85295</v>
      </c>
      <c r="C441" s="15"/>
      <c r="D441" s="16" t="s">
        <v>46</v>
      </c>
      <c r="E441" s="12">
        <f>'[1]Arkusz1'!N448</f>
        <v>42405.46</v>
      </c>
      <c r="F441" s="13">
        <f>'[1]Arkusz1'!I448</f>
        <v>42405.46</v>
      </c>
      <c r="G441" s="17">
        <f>SUM(G442:G443)</f>
        <v>0</v>
      </c>
      <c r="H441" s="17">
        <f>SUM(H442:H443)</f>
        <v>0</v>
      </c>
      <c r="I441" s="13">
        <f>F441+G441-H441</f>
        <v>42405.46</v>
      </c>
      <c r="J441" s="18">
        <v>20229.89</v>
      </c>
      <c r="K441" s="58">
        <f t="shared" si="63"/>
        <v>47.705861462179634</v>
      </c>
      <c r="L441" s="12">
        <f>'[1]Arkusz1'!M448</f>
        <v>0</v>
      </c>
      <c r="M441" s="18">
        <f>SUM(M443)</f>
        <v>0</v>
      </c>
      <c r="N441" s="18">
        <f>SUM(N443)</f>
        <v>0</v>
      </c>
      <c r="O441" s="12">
        <f>L441+M441-N441</f>
        <v>0</v>
      </c>
      <c r="P441" s="18"/>
      <c r="Q441" s="58"/>
      <c r="R441" s="12">
        <f>I441+O441</f>
        <v>42405.46</v>
      </c>
      <c r="S441" s="12">
        <f t="shared" si="64"/>
        <v>20229.89</v>
      </c>
      <c r="T441" s="57">
        <f t="shared" si="65"/>
        <v>47.705861462179634</v>
      </c>
    </row>
    <row r="442" spans="1:20" ht="12.75" customHeight="1">
      <c r="A442" s="29"/>
      <c r="B442" s="16"/>
      <c r="C442" s="19">
        <v>3110</v>
      </c>
      <c r="D442" s="20" t="s">
        <v>166</v>
      </c>
      <c r="E442" s="12">
        <f>'[1]Arkusz1'!N449</f>
        <v>34605.46</v>
      </c>
      <c r="F442" s="13">
        <f>'[1]Arkusz1'!I449</f>
        <v>34605.46</v>
      </c>
      <c r="G442" s="21"/>
      <c r="H442" s="17"/>
      <c r="I442" s="13">
        <f>F442+G442-H442</f>
        <v>34605.46</v>
      </c>
      <c r="J442" s="22">
        <v>16649.6</v>
      </c>
      <c r="K442" s="59">
        <f t="shared" si="63"/>
        <v>48.11263887259409</v>
      </c>
      <c r="L442" s="12">
        <f>'[1]Arkusz1'!M449</f>
        <v>0</v>
      </c>
      <c r="M442" s="18"/>
      <c r="N442" s="18"/>
      <c r="O442" s="12">
        <f>L442+M442-N442</f>
        <v>0</v>
      </c>
      <c r="P442" s="18"/>
      <c r="Q442" s="59"/>
      <c r="R442" s="12">
        <f>I442+O442</f>
        <v>34605.46</v>
      </c>
      <c r="S442" s="12">
        <f t="shared" si="64"/>
        <v>16649.6</v>
      </c>
      <c r="T442" s="57">
        <f t="shared" si="65"/>
        <v>48.11263887259409</v>
      </c>
    </row>
    <row r="443" spans="1:20" ht="12.75" customHeight="1">
      <c r="A443" s="29"/>
      <c r="B443" s="19"/>
      <c r="C443" s="19">
        <v>4300</v>
      </c>
      <c r="D443" s="20" t="s">
        <v>44</v>
      </c>
      <c r="E443" s="12">
        <f>'[1]Arkusz1'!N450</f>
        <v>7800</v>
      </c>
      <c r="F443" s="13">
        <f>'[1]Arkusz1'!I450</f>
        <v>7800</v>
      </c>
      <c r="G443" s="21"/>
      <c r="H443" s="21"/>
      <c r="I443" s="13">
        <f>F443+G443-H443</f>
        <v>7800</v>
      </c>
      <c r="J443" s="22">
        <v>3580.29</v>
      </c>
      <c r="K443" s="59">
        <f t="shared" si="63"/>
        <v>45.901153846153846</v>
      </c>
      <c r="L443" s="12">
        <f>'[1]Arkusz1'!M450</f>
        <v>0</v>
      </c>
      <c r="M443" s="22"/>
      <c r="N443" s="22"/>
      <c r="O443" s="12">
        <f>L443+M443-N443</f>
        <v>0</v>
      </c>
      <c r="P443" s="18"/>
      <c r="Q443" s="59"/>
      <c r="R443" s="12">
        <f>I443+O443</f>
        <v>7800</v>
      </c>
      <c r="S443" s="12">
        <f t="shared" si="64"/>
        <v>3580.29</v>
      </c>
      <c r="T443" s="57">
        <f t="shared" si="65"/>
        <v>45.901153846153846</v>
      </c>
    </row>
    <row r="444" spans="1:20" ht="12.75" customHeight="1">
      <c r="A444" s="29"/>
      <c r="B444" s="20"/>
      <c r="C444" s="19"/>
      <c r="D444" s="20"/>
      <c r="E444" s="12"/>
      <c r="F444" s="13"/>
      <c r="G444" s="21"/>
      <c r="H444" s="21"/>
      <c r="I444" s="13"/>
      <c r="J444" s="18"/>
      <c r="K444" s="58"/>
      <c r="L444" s="12"/>
      <c r="M444" s="22"/>
      <c r="N444" s="22"/>
      <c r="O444" s="12"/>
      <c r="P444" s="18"/>
      <c r="Q444" s="58"/>
      <c r="R444" s="12"/>
      <c r="S444" s="12"/>
      <c r="T444" s="57"/>
    </row>
    <row r="445" spans="1:20" s="14" customFormat="1" ht="12.75" customHeight="1">
      <c r="A445" s="25">
        <v>853</v>
      </c>
      <c r="B445" s="30"/>
      <c r="C445" s="9"/>
      <c r="D445" s="30" t="s">
        <v>171</v>
      </c>
      <c r="E445" s="12">
        <f>'[1]Arkusz1'!N452</f>
        <v>122111.54000000004</v>
      </c>
      <c r="F445" s="13">
        <f>'[1]Arkusz1'!I452</f>
        <v>122111.54000000004</v>
      </c>
      <c r="G445" s="12">
        <f>G446</f>
        <v>0</v>
      </c>
      <c r="H445" s="12">
        <f>H446</f>
        <v>0</v>
      </c>
      <c r="I445" s="13">
        <f aca="true" t="shared" si="67" ref="I445:I469">F445+G445-H445</f>
        <v>122111.54000000004</v>
      </c>
      <c r="J445" s="12">
        <f>J446</f>
        <v>0</v>
      </c>
      <c r="K445" s="57">
        <f t="shared" si="63"/>
        <v>0</v>
      </c>
      <c r="L445" s="12">
        <f>'[1]Arkusz1'!M452</f>
        <v>0</v>
      </c>
      <c r="M445" s="12">
        <f>M446</f>
        <v>0</v>
      </c>
      <c r="N445" s="12">
        <f>N446</f>
        <v>0</v>
      </c>
      <c r="O445" s="12">
        <f aca="true" t="shared" si="68" ref="O445:O467">L445+M445-N445</f>
        <v>0</v>
      </c>
      <c r="P445" s="12"/>
      <c r="Q445" s="57"/>
      <c r="R445" s="12">
        <f aca="true" t="shared" si="69" ref="R445:R469">I445+O445</f>
        <v>122111.54000000004</v>
      </c>
      <c r="S445" s="12">
        <f t="shared" si="64"/>
        <v>0</v>
      </c>
      <c r="T445" s="57">
        <f t="shared" si="65"/>
        <v>0</v>
      </c>
    </row>
    <row r="446" spans="1:20" s="14" customFormat="1" ht="12.75" customHeight="1">
      <c r="A446" s="28"/>
      <c r="B446" s="16">
        <v>85395</v>
      </c>
      <c r="C446" s="15"/>
      <c r="D446" s="16" t="s">
        <v>172</v>
      </c>
      <c r="E446" s="12">
        <f>'[1]Arkusz1'!N453</f>
        <v>122111.54000000004</v>
      </c>
      <c r="F446" s="13">
        <f>'[1]Arkusz1'!I453</f>
        <v>122111.54000000004</v>
      </c>
      <c r="G446" s="17">
        <f>SUM(G447:G469)</f>
        <v>0</v>
      </c>
      <c r="H446" s="17">
        <f>SUM(H447:H468)</f>
        <v>0</v>
      </c>
      <c r="I446" s="13">
        <f t="shared" si="67"/>
        <v>122111.54000000004</v>
      </c>
      <c r="J446" s="18">
        <v>0</v>
      </c>
      <c r="K446" s="58">
        <f t="shared" si="63"/>
        <v>0</v>
      </c>
      <c r="L446" s="12">
        <f>'[1]Arkusz1'!M453</f>
        <v>0</v>
      </c>
      <c r="M446" s="18">
        <f>SUM(M447:M469)</f>
        <v>0</v>
      </c>
      <c r="N446" s="18">
        <f>SUM(N447:N469)</f>
        <v>0</v>
      </c>
      <c r="O446" s="12">
        <f t="shared" si="68"/>
        <v>0</v>
      </c>
      <c r="P446" s="18"/>
      <c r="Q446" s="58"/>
      <c r="R446" s="12">
        <f t="shared" si="69"/>
        <v>122111.54000000004</v>
      </c>
      <c r="S446" s="12">
        <f t="shared" si="64"/>
        <v>0</v>
      </c>
      <c r="T446" s="57">
        <f t="shared" si="65"/>
        <v>0</v>
      </c>
    </row>
    <row r="447" spans="1:20" ht="12.75" customHeight="1">
      <c r="A447" s="29"/>
      <c r="B447" s="20"/>
      <c r="C447" s="19">
        <v>3027</v>
      </c>
      <c r="D447" s="20" t="s">
        <v>127</v>
      </c>
      <c r="E447" s="12">
        <f>'[1]Arkusz1'!N454</f>
        <v>189.94</v>
      </c>
      <c r="F447" s="13">
        <f>'[1]Arkusz1'!I454</f>
        <v>189.94</v>
      </c>
      <c r="G447" s="21"/>
      <c r="H447" s="21"/>
      <c r="I447" s="13">
        <f t="shared" si="67"/>
        <v>189.94</v>
      </c>
      <c r="J447" s="22"/>
      <c r="K447" s="59">
        <f t="shared" si="63"/>
        <v>0</v>
      </c>
      <c r="L447" s="12">
        <f>'[1]Arkusz1'!M454</f>
        <v>0</v>
      </c>
      <c r="M447" s="22"/>
      <c r="N447" s="22"/>
      <c r="O447" s="12">
        <f t="shared" si="68"/>
        <v>0</v>
      </c>
      <c r="P447" s="18"/>
      <c r="Q447" s="59"/>
      <c r="R447" s="12">
        <f t="shared" si="69"/>
        <v>189.94</v>
      </c>
      <c r="S447" s="12">
        <f t="shared" si="64"/>
        <v>0</v>
      </c>
      <c r="T447" s="57">
        <f t="shared" si="65"/>
        <v>0</v>
      </c>
    </row>
    <row r="448" spans="1:20" ht="12.75" customHeight="1">
      <c r="A448" s="29"/>
      <c r="B448" s="20"/>
      <c r="C448" s="19">
        <v>3029</v>
      </c>
      <c r="D448" s="20" t="s">
        <v>127</v>
      </c>
      <c r="E448" s="12">
        <f>'[1]Arkusz1'!N455</f>
        <v>10.06</v>
      </c>
      <c r="F448" s="13">
        <f>'[1]Arkusz1'!I455</f>
        <v>10.06</v>
      </c>
      <c r="G448" s="21"/>
      <c r="H448" s="21"/>
      <c r="I448" s="13">
        <f t="shared" si="67"/>
        <v>10.06</v>
      </c>
      <c r="J448" s="22"/>
      <c r="K448" s="59">
        <f t="shared" si="63"/>
        <v>0</v>
      </c>
      <c r="L448" s="12">
        <f>'[1]Arkusz1'!M455</f>
        <v>0</v>
      </c>
      <c r="M448" s="22"/>
      <c r="N448" s="22"/>
      <c r="O448" s="12">
        <f>L448+M448-N448</f>
        <v>0</v>
      </c>
      <c r="P448" s="18"/>
      <c r="Q448" s="59"/>
      <c r="R448" s="12">
        <f t="shared" si="69"/>
        <v>10.06</v>
      </c>
      <c r="S448" s="12">
        <f t="shared" si="64"/>
        <v>0</v>
      </c>
      <c r="T448" s="57">
        <f t="shared" si="65"/>
        <v>0</v>
      </c>
    </row>
    <row r="449" spans="1:20" ht="12.75" customHeight="1">
      <c r="A449" s="29"/>
      <c r="B449" s="19"/>
      <c r="C449" s="19">
        <v>3119</v>
      </c>
      <c r="D449" s="20" t="s">
        <v>166</v>
      </c>
      <c r="E449" s="12">
        <f>'[1]Arkusz1'!N456</f>
        <v>5360</v>
      </c>
      <c r="F449" s="13">
        <f>'[1]Arkusz1'!I456</f>
        <v>5360</v>
      </c>
      <c r="G449" s="21"/>
      <c r="H449" s="21"/>
      <c r="I449" s="13">
        <f t="shared" si="67"/>
        <v>5360</v>
      </c>
      <c r="J449" s="22"/>
      <c r="K449" s="59">
        <f t="shared" si="63"/>
        <v>0</v>
      </c>
      <c r="L449" s="12">
        <f>'[1]Arkusz1'!M456</f>
        <v>0</v>
      </c>
      <c r="M449" s="22"/>
      <c r="N449" s="22"/>
      <c r="O449" s="12">
        <f>L449+M449-N449</f>
        <v>0</v>
      </c>
      <c r="P449" s="18"/>
      <c r="Q449" s="59"/>
      <c r="R449" s="12">
        <f t="shared" si="69"/>
        <v>5360</v>
      </c>
      <c r="S449" s="12">
        <f t="shared" si="64"/>
        <v>0</v>
      </c>
      <c r="T449" s="57">
        <f t="shared" si="65"/>
        <v>0</v>
      </c>
    </row>
    <row r="450" spans="1:20" ht="12.75" customHeight="1">
      <c r="A450" s="29"/>
      <c r="B450" s="20"/>
      <c r="C450" s="19">
        <v>4017</v>
      </c>
      <c r="D450" s="20" t="s">
        <v>159</v>
      </c>
      <c r="E450" s="12">
        <f>'[1]Arkusz1'!N457</f>
        <v>48375.08</v>
      </c>
      <c r="F450" s="13">
        <f>'[1]Arkusz1'!I457</f>
        <v>48375.08</v>
      </c>
      <c r="G450" s="21"/>
      <c r="H450" s="21"/>
      <c r="I450" s="13">
        <f t="shared" si="67"/>
        <v>48375.08</v>
      </c>
      <c r="J450" s="22"/>
      <c r="K450" s="59">
        <f t="shared" si="63"/>
        <v>0</v>
      </c>
      <c r="L450" s="12">
        <f>'[1]Arkusz1'!M457</f>
        <v>0</v>
      </c>
      <c r="M450" s="22"/>
      <c r="N450" s="22"/>
      <c r="O450" s="12">
        <f t="shared" si="68"/>
        <v>0</v>
      </c>
      <c r="P450" s="18"/>
      <c r="Q450" s="59"/>
      <c r="R450" s="12">
        <f t="shared" si="69"/>
        <v>48375.08</v>
      </c>
      <c r="S450" s="12">
        <f t="shared" si="64"/>
        <v>0</v>
      </c>
      <c r="T450" s="57">
        <f t="shared" si="65"/>
        <v>0</v>
      </c>
    </row>
    <row r="451" spans="1:20" ht="12.75" customHeight="1">
      <c r="A451" s="29"/>
      <c r="B451" s="20"/>
      <c r="C451" s="19">
        <v>4019</v>
      </c>
      <c r="D451" s="20" t="s">
        <v>159</v>
      </c>
      <c r="E451" s="12">
        <f>'[1]Arkusz1'!N458</f>
        <v>2561.0299999999997</v>
      </c>
      <c r="F451" s="13">
        <f>'[1]Arkusz1'!I458</f>
        <v>2561.0299999999997</v>
      </c>
      <c r="G451" s="21"/>
      <c r="H451" s="21"/>
      <c r="I451" s="13">
        <f t="shared" si="67"/>
        <v>2561.0299999999997</v>
      </c>
      <c r="J451" s="22"/>
      <c r="K451" s="59">
        <f t="shared" si="63"/>
        <v>0</v>
      </c>
      <c r="L451" s="12">
        <f>'[1]Arkusz1'!M458</f>
        <v>0</v>
      </c>
      <c r="M451" s="22"/>
      <c r="N451" s="22"/>
      <c r="O451" s="12">
        <f>L451+M451-N451</f>
        <v>0</v>
      </c>
      <c r="P451" s="18"/>
      <c r="Q451" s="59"/>
      <c r="R451" s="12">
        <f t="shared" si="69"/>
        <v>2561.0299999999997</v>
      </c>
      <c r="S451" s="12">
        <f t="shared" si="64"/>
        <v>0</v>
      </c>
      <c r="T451" s="57">
        <f t="shared" si="65"/>
        <v>0</v>
      </c>
    </row>
    <row r="452" spans="1:20" ht="15">
      <c r="A452" s="29"/>
      <c r="B452" s="20"/>
      <c r="C452" s="19">
        <v>4047</v>
      </c>
      <c r="D452" s="20" t="s">
        <v>125</v>
      </c>
      <c r="E452" s="12">
        <f>'[1]Arkusz1'!N459</f>
        <v>2760.84</v>
      </c>
      <c r="F452" s="13">
        <f>'[1]Arkusz1'!I459</f>
        <v>2760.84</v>
      </c>
      <c r="G452" s="21"/>
      <c r="H452" s="21"/>
      <c r="I452" s="13">
        <f t="shared" si="67"/>
        <v>2760.84</v>
      </c>
      <c r="J452" s="22"/>
      <c r="K452" s="59">
        <f aca="true" t="shared" si="70" ref="K452:K513">J452*100/I452</f>
        <v>0</v>
      </c>
      <c r="L452" s="12">
        <f>'[1]Arkusz1'!M459</f>
        <v>0</v>
      </c>
      <c r="M452" s="22"/>
      <c r="N452" s="22"/>
      <c r="O452" s="12">
        <f t="shared" si="68"/>
        <v>0</v>
      </c>
      <c r="P452" s="18"/>
      <c r="Q452" s="59"/>
      <c r="R452" s="12">
        <f t="shared" si="69"/>
        <v>2760.84</v>
      </c>
      <c r="S452" s="12">
        <f aca="true" t="shared" si="71" ref="S452:S513">J452+P452</f>
        <v>0</v>
      </c>
      <c r="T452" s="57">
        <f aca="true" t="shared" si="72" ref="T452:T513">S452*100/R452</f>
        <v>0</v>
      </c>
    </row>
    <row r="453" spans="1:20" ht="15">
      <c r="A453" s="29"/>
      <c r="B453" s="20"/>
      <c r="C453" s="19">
        <v>4049</v>
      </c>
      <c r="D453" s="20" t="s">
        <v>125</v>
      </c>
      <c r="E453" s="12">
        <f>'[1]Arkusz1'!N460</f>
        <v>146.16</v>
      </c>
      <c r="F453" s="13">
        <f>'[1]Arkusz1'!I460</f>
        <v>146.16</v>
      </c>
      <c r="G453" s="21"/>
      <c r="H453" s="21"/>
      <c r="I453" s="13">
        <f t="shared" si="67"/>
        <v>146.16</v>
      </c>
      <c r="J453" s="22"/>
      <c r="K453" s="59">
        <f t="shared" si="70"/>
        <v>0</v>
      </c>
      <c r="L453" s="12">
        <f>'[1]Arkusz1'!M460</f>
        <v>0</v>
      </c>
      <c r="M453" s="22"/>
      <c r="N453" s="22"/>
      <c r="O453" s="12">
        <f t="shared" si="68"/>
        <v>0</v>
      </c>
      <c r="P453" s="18"/>
      <c r="Q453" s="59"/>
      <c r="R453" s="12">
        <f t="shared" si="69"/>
        <v>146.16</v>
      </c>
      <c r="S453" s="12">
        <f t="shared" si="71"/>
        <v>0</v>
      </c>
      <c r="T453" s="57">
        <f t="shared" si="72"/>
        <v>0</v>
      </c>
    </row>
    <row r="454" spans="1:20" ht="12.75" customHeight="1">
      <c r="A454" s="29"/>
      <c r="B454" s="20"/>
      <c r="C454" s="19">
        <v>4117</v>
      </c>
      <c r="D454" s="20" t="s">
        <v>26</v>
      </c>
      <c r="E454" s="12">
        <f>'[1]Arkusz1'!N461</f>
        <v>7854.58</v>
      </c>
      <c r="F454" s="13">
        <f>'[1]Arkusz1'!I461</f>
        <v>7854.58</v>
      </c>
      <c r="G454" s="21"/>
      <c r="H454" s="21"/>
      <c r="I454" s="13">
        <f t="shared" si="67"/>
        <v>7854.58</v>
      </c>
      <c r="J454" s="22"/>
      <c r="K454" s="59">
        <f t="shared" si="70"/>
        <v>0</v>
      </c>
      <c r="L454" s="12">
        <f>'[1]Arkusz1'!M461</f>
        <v>0</v>
      </c>
      <c r="M454" s="22"/>
      <c r="N454" s="22"/>
      <c r="O454" s="12">
        <f t="shared" si="68"/>
        <v>0</v>
      </c>
      <c r="P454" s="18"/>
      <c r="Q454" s="59"/>
      <c r="R454" s="12">
        <f t="shared" si="69"/>
        <v>7854.58</v>
      </c>
      <c r="S454" s="12">
        <f t="shared" si="71"/>
        <v>0</v>
      </c>
      <c r="T454" s="57">
        <f t="shared" si="72"/>
        <v>0</v>
      </c>
    </row>
    <row r="455" spans="1:20" ht="12.75" customHeight="1">
      <c r="A455" s="29"/>
      <c r="B455" s="20"/>
      <c r="C455" s="19">
        <v>4119</v>
      </c>
      <c r="D455" s="20" t="s">
        <v>26</v>
      </c>
      <c r="E455" s="12">
        <f>'[1]Arkusz1'!N462</f>
        <v>415.83</v>
      </c>
      <c r="F455" s="13">
        <f>'[1]Arkusz1'!I462</f>
        <v>415.83</v>
      </c>
      <c r="G455" s="21"/>
      <c r="H455" s="21"/>
      <c r="I455" s="13">
        <f t="shared" si="67"/>
        <v>415.83</v>
      </c>
      <c r="J455" s="22"/>
      <c r="K455" s="59">
        <f t="shared" si="70"/>
        <v>0</v>
      </c>
      <c r="L455" s="12">
        <f>'[1]Arkusz1'!M462</f>
        <v>0</v>
      </c>
      <c r="M455" s="22"/>
      <c r="N455" s="22"/>
      <c r="O455" s="12">
        <f t="shared" si="68"/>
        <v>0</v>
      </c>
      <c r="P455" s="18"/>
      <c r="Q455" s="59"/>
      <c r="R455" s="12">
        <f t="shared" si="69"/>
        <v>415.83</v>
      </c>
      <c r="S455" s="12">
        <f t="shared" si="71"/>
        <v>0</v>
      </c>
      <c r="T455" s="57">
        <f t="shared" si="72"/>
        <v>0</v>
      </c>
    </row>
    <row r="456" spans="1:20" ht="12.75" customHeight="1">
      <c r="A456" s="29"/>
      <c r="B456" s="20"/>
      <c r="C456" s="19">
        <v>4127</v>
      </c>
      <c r="D456" s="20" t="s">
        <v>82</v>
      </c>
      <c r="E456" s="12">
        <f>'[1]Arkusz1'!N463</f>
        <v>1208.02</v>
      </c>
      <c r="F456" s="13">
        <f>'[1]Arkusz1'!I463</f>
        <v>1208.02</v>
      </c>
      <c r="G456" s="21"/>
      <c r="H456" s="21"/>
      <c r="I456" s="13">
        <f t="shared" si="67"/>
        <v>1208.02</v>
      </c>
      <c r="J456" s="22"/>
      <c r="K456" s="59">
        <f t="shared" si="70"/>
        <v>0</v>
      </c>
      <c r="L456" s="12">
        <f>'[1]Arkusz1'!M463</f>
        <v>0</v>
      </c>
      <c r="M456" s="22"/>
      <c r="N456" s="22"/>
      <c r="O456" s="12">
        <f t="shared" si="68"/>
        <v>0</v>
      </c>
      <c r="P456" s="18"/>
      <c r="Q456" s="59"/>
      <c r="R456" s="12">
        <f t="shared" si="69"/>
        <v>1208.02</v>
      </c>
      <c r="S456" s="12">
        <f t="shared" si="71"/>
        <v>0</v>
      </c>
      <c r="T456" s="57">
        <f t="shared" si="72"/>
        <v>0</v>
      </c>
    </row>
    <row r="457" spans="1:20" ht="12.75" customHeight="1">
      <c r="A457" s="29"/>
      <c r="B457" s="20"/>
      <c r="C457" s="19">
        <v>4129</v>
      </c>
      <c r="D457" s="20" t="s">
        <v>82</v>
      </c>
      <c r="E457" s="12">
        <f>'[1]Arkusz1'!N464</f>
        <v>63.96</v>
      </c>
      <c r="F457" s="13">
        <f>'[1]Arkusz1'!I464</f>
        <v>63.96</v>
      </c>
      <c r="G457" s="21"/>
      <c r="H457" s="21"/>
      <c r="I457" s="13">
        <f t="shared" si="67"/>
        <v>63.96</v>
      </c>
      <c r="J457" s="22"/>
      <c r="K457" s="59">
        <f t="shared" si="70"/>
        <v>0</v>
      </c>
      <c r="L457" s="12">
        <f>'[1]Arkusz1'!M464</f>
        <v>0</v>
      </c>
      <c r="M457" s="22"/>
      <c r="N457" s="22"/>
      <c r="O457" s="12">
        <f t="shared" si="68"/>
        <v>0</v>
      </c>
      <c r="P457" s="18"/>
      <c r="Q457" s="59"/>
      <c r="R457" s="12">
        <f t="shared" si="69"/>
        <v>63.96</v>
      </c>
      <c r="S457" s="12">
        <f t="shared" si="71"/>
        <v>0</v>
      </c>
      <c r="T457" s="57">
        <f t="shared" si="72"/>
        <v>0</v>
      </c>
    </row>
    <row r="458" spans="1:20" ht="12.75" customHeight="1">
      <c r="A458" s="29"/>
      <c r="B458" s="20"/>
      <c r="C458" s="19">
        <v>4217</v>
      </c>
      <c r="D458" s="20" t="s">
        <v>29</v>
      </c>
      <c r="E458" s="12">
        <f>'[1]Arkusz1'!N465</f>
        <v>7303.360000000001</v>
      </c>
      <c r="F458" s="13">
        <f>'[1]Arkusz1'!I465</f>
        <v>7303.360000000001</v>
      </c>
      <c r="G458" s="21"/>
      <c r="H458" s="21"/>
      <c r="I458" s="13">
        <f t="shared" si="67"/>
        <v>7303.360000000001</v>
      </c>
      <c r="J458" s="22"/>
      <c r="K458" s="59">
        <f t="shared" si="70"/>
        <v>0</v>
      </c>
      <c r="L458" s="12">
        <f>'[1]Arkusz1'!M465</f>
        <v>0</v>
      </c>
      <c r="M458" s="22"/>
      <c r="N458" s="22"/>
      <c r="O458" s="12">
        <f t="shared" si="68"/>
        <v>0</v>
      </c>
      <c r="P458" s="18"/>
      <c r="Q458" s="59"/>
      <c r="R458" s="12">
        <f t="shared" si="69"/>
        <v>7303.360000000001</v>
      </c>
      <c r="S458" s="12">
        <f t="shared" si="71"/>
        <v>0</v>
      </c>
      <c r="T458" s="57">
        <f t="shared" si="72"/>
        <v>0</v>
      </c>
    </row>
    <row r="459" spans="1:20" ht="12.75" customHeight="1">
      <c r="A459" s="29"/>
      <c r="B459" s="20"/>
      <c r="C459" s="19">
        <v>4219</v>
      </c>
      <c r="D459" s="20" t="s">
        <v>29</v>
      </c>
      <c r="E459" s="12">
        <f>'[1]Arkusz1'!N466</f>
        <v>1434.71</v>
      </c>
      <c r="F459" s="13">
        <f>'[1]Arkusz1'!I466</f>
        <v>1434.71</v>
      </c>
      <c r="G459" s="21"/>
      <c r="H459" s="21"/>
      <c r="I459" s="13">
        <f t="shared" si="67"/>
        <v>1434.71</v>
      </c>
      <c r="J459" s="22"/>
      <c r="K459" s="59">
        <f t="shared" si="70"/>
        <v>0</v>
      </c>
      <c r="L459" s="12">
        <f>'[1]Arkusz1'!M466</f>
        <v>0</v>
      </c>
      <c r="M459" s="22"/>
      <c r="N459" s="22"/>
      <c r="O459" s="12">
        <f t="shared" si="68"/>
        <v>0</v>
      </c>
      <c r="P459" s="18"/>
      <c r="Q459" s="59"/>
      <c r="R459" s="12">
        <f t="shared" si="69"/>
        <v>1434.71</v>
      </c>
      <c r="S459" s="12">
        <f t="shared" si="71"/>
        <v>0</v>
      </c>
      <c r="T459" s="57">
        <f t="shared" si="72"/>
        <v>0</v>
      </c>
    </row>
    <row r="460" spans="1:20" ht="11.25" customHeight="1">
      <c r="A460" s="29"/>
      <c r="B460" s="20"/>
      <c r="C460" s="19">
        <v>4287</v>
      </c>
      <c r="D460" s="20" t="s">
        <v>63</v>
      </c>
      <c r="E460" s="12">
        <f>'[1]Arkusz1'!N467</f>
        <v>189.94</v>
      </c>
      <c r="F460" s="13">
        <f>'[1]Arkusz1'!I467</f>
        <v>189.94</v>
      </c>
      <c r="G460" s="21"/>
      <c r="H460" s="21"/>
      <c r="I460" s="13">
        <f t="shared" si="67"/>
        <v>189.94</v>
      </c>
      <c r="J460" s="22"/>
      <c r="K460" s="59">
        <f t="shared" si="70"/>
        <v>0</v>
      </c>
      <c r="L460" s="12">
        <f>'[1]Arkusz1'!M467</f>
        <v>0</v>
      </c>
      <c r="M460" s="22"/>
      <c r="N460" s="22"/>
      <c r="O460" s="12">
        <f t="shared" si="68"/>
        <v>0</v>
      </c>
      <c r="P460" s="18"/>
      <c r="Q460" s="59"/>
      <c r="R460" s="12">
        <f t="shared" si="69"/>
        <v>189.94</v>
      </c>
      <c r="S460" s="12">
        <f t="shared" si="71"/>
        <v>0</v>
      </c>
      <c r="T460" s="57">
        <f t="shared" si="72"/>
        <v>0</v>
      </c>
    </row>
    <row r="461" spans="1:20" ht="11.25" customHeight="1">
      <c r="A461" s="29"/>
      <c r="B461" s="20"/>
      <c r="C461" s="19">
        <v>4289</v>
      </c>
      <c r="D461" s="20" t="s">
        <v>63</v>
      </c>
      <c r="E461" s="12">
        <f>'[1]Arkusz1'!N468</f>
        <v>10.06</v>
      </c>
      <c r="F461" s="13">
        <f>'[1]Arkusz1'!I468</f>
        <v>10.06</v>
      </c>
      <c r="G461" s="21"/>
      <c r="H461" s="21"/>
      <c r="I461" s="13">
        <f t="shared" si="67"/>
        <v>10.06</v>
      </c>
      <c r="J461" s="22"/>
      <c r="K461" s="59">
        <f t="shared" si="70"/>
        <v>0</v>
      </c>
      <c r="L461" s="12">
        <f>'[1]Arkusz1'!M468</f>
        <v>0</v>
      </c>
      <c r="M461" s="22"/>
      <c r="N461" s="22"/>
      <c r="O461" s="12">
        <f t="shared" si="68"/>
        <v>0</v>
      </c>
      <c r="P461" s="18"/>
      <c r="Q461" s="59"/>
      <c r="R461" s="12">
        <f t="shared" si="69"/>
        <v>10.06</v>
      </c>
      <c r="S461" s="12">
        <f t="shared" si="71"/>
        <v>0</v>
      </c>
      <c r="T461" s="57">
        <f t="shared" si="72"/>
        <v>0</v>
      </c>
    </row>
    <row r="462" spans="1:20" ht="12.75" customHeight="1">
      <c r="A462" s="29"/>
      <c r="B462" s="20"/>
      <c r="C462" s="19">
        <v>4307</v>
      </c>
      <c r="D462" s="20" t="s">
        <v>56</v>
      </c>
      <c r="E462" s="12">
        <f>'[1]Arkusz1'!N469</f>
        <v>35818.08</v>
      </c>
      <c r="F462" s="13">
        <f>'[1]Arkusz1'!I469</f>
        <v>35818.08</v>
      </c>
      <c r="G462" s="21"/>
      <c r="H462" s="21"/>
      <c r="I462" s="13">
        <f t="shared" si="67"/>
        <v>35818.08</v>
      </c>
      <c r="J462" s="22"/>
      <c r="K462" s="59">
        <f t="shared" si="70"/>
        <v>0</v>
      </c>
      <c r="L462" s="12">
        <f>'[1]Arkusz1'!M469</f>
        <v>0</v>
      </c>
      <c r="M462" s="22"/>
      <c r="N462" s="22"/>
      <c r="O462" s="12">
        <f t="shared" si="68"/>
        <v>0</v>
      </c>
      <c r="P462" s="18"/>
      <c r="Q462" s="59"/>
      <c r="R462" s="12">
        <f t="shared" si="69"/>
        <v>35818.08</v>
      </c>
      <c r="S462" s="12">
        <f t="shared" si="71"/>
        <v>0</v>
      </c>
      <c r="T462" s="57">
        <f t="shared" si="72"/>
        <v>0</v>
      </c>
    </row>
    <row r="463" spans="1:20" ht="12.75" customHeight="1">
      <c r="A463" s="29"/>
      <c r="B463" s="20"/>
      <c r="C463" s="19">
        <v>4309</v>
      </c>
      <c r="D463" s="20" t="s">
        <v>56</v>
      </c>
      <c r="E463" s="12">
        <f>'[1]Arkusz1'!N470</f>
        <v>4414.25</v>
      </c>
      <c r="F463" s="13">
        <f>'[1]Arkusz1'!I470</f>
        <v>4414.25</v>
      </c>
      <c r="G463" s="21"/>
      <c r="H463" s="21"/>
      <c r="I463" s="13">
        <f t="shared" si="67"/>
        <v>4414.25</v>
      </c>
      <c r="J463" s="22"/>
      <c r="K463" s="59">
        <f t="shared" si="70"/>
        <v>0</v>
      </c>
      <c r="L463" s="12">
        <f>'[1]Arkusz1'!M470</f>
        <v>0</v>
      </c>
      <c r="M463" s="22"/>
      <c r="N463" s="22"/>
      <c r="O463" s="12">
        <f t="shared" si="68"/>
        <v>0</v>
      </c>
      <c r="P463" s="18"/>
      <c r="Q463" s="59"/>
      <c r="R463" s="12">
        <f t="shared" si="69"/>
        <v>4414.25</v>
      </c>
      <c r="S463" s="12">
        <f t="shared" si="71"/>
        <v>0</v>
      </c>
      <c r="T463" s="57">
        <f t="shared" si="72"/>
        <v>0</v>
      </c>
    </row>
    <row r="464" spans="1:20" ht="12.75" customHeight="1">
      <c r="A464" s="29"/>
      <c r="B464" s="20"/>
      <c r="C464" s="19">
        <v>4419</v>
      </c>
      <c r="D464" s="20" t="s">
        <v>67</v>
      </c>
      <c r="E464" s="12">
        <f>'[1]Arkusz1'!N471</f>
        <v>355.64</v>
      </c>
      <c r="F464" s="13">
        <f>'[1]Arkusz1'!I471</f>
        <v>355.64</v>
      </c>
      <c r="G464" s="21"/>
      <c r="H464" s="21"/>
      <c r="I464" s="13">
        <f t="shared" si="67"/>
        <v>355.64</v>
      </c>
      <c r="J464" s="22"/>
      <c r="K464" s="59">
        <f t="shared" si="70"/>
        <v>0</v>
      </c>
      <c r="L464" s="12">
        <f>'[1]Arkusz1'!M471</f>
        <v>0</v>
      </c>
      <c r="M464" s="22"/>
      <c r="N464" s="22"/>
      <c r="O464" s="12">
        <f t="shared" si="68"/>
        <v>0</v>
      </c>
      <c r="P464" s="18"/>
      <c r="Q464" s="59"/>
      <c r="R464" s="12">
        <f t="shared" si="69"/>
        <v>355.64</v>
      </c>
      <c r="S464" s="12">
        <f t="shared" si="71"/>
        <v>0</v>
      </c>
      <c r="T464" s="57">
        <f t="shared" si="72"/>
        <v>0</v>
      </c>
    </row>
    <row r="465" spans="1:20" ht="12.75" customHeight="1">
      <c r="A465" s="24"/>
      <c r="B465" s="20"/>
      <c r="C465" s="19">
        <v>4517</v>
      </c>
      <c r="D465" s="20" t="s">
        <v>70</v>
      </c>
      <c r="E465" s="12">
        <f>'[1]Arkusz1'!N474</f>
        <v>94.97</v>
      </c>
      <c r="F465" s="13">
        <f>'[1]Arkusz1'!I474</f>
        <v>94.97</v>
      </c>
      <c r="G465" s="21"/>
      <c r="H465" s="21"/>
      <c r="I465" s="13">
        <f t="shared" si="67"/>
        <v>94.97</v>
      </c>
      <c r="J465" s="22"/>
      <c r="K465" s="59">
        <f t="shared" si="70"/>
        <v>0</v>
      </c>
      <c r="L465" s="12">
        <f>'[1]Arkusz1'!M474</f>
        <v>0</v>
      </c>
      <c r="M465" s="22"/>
      <c r="N465" s="22"/>
      <c r="O465" s="12">
        <f t="shared" si="68"/>
        <v>0</v>
      </c>
      <c r="P465" s="18"/>
      <c r="Q465" s="59"/>
      <c r="R465" s="12">
        <f t="shared" si="69"/>
        <v>94.97</v>
      </c>
      <c r="S465" s="12">
        <f t="shared" si="71"/>
        <v>0</v>
      </c>
      <c r="T465" s="57">
        <f t="shared" si="72"/>
        <v>0</v>
      </c>
    </row>
    <row r="466" spans="1:20" ht="12.75" customHeight="1">
      <c r="A466" s="24"/>
      <c r="B466" s="20"/>
      <c r="C466" s="19">
        <v>4519</v>
      </c>
      <c r="D466" s="20" t="s">
        <v>70</v>
      </c>
      <c r="E466" s="12">
        <f>'[1]Arkusz1'!N475</f>
        <v>5.03</v>
      </c>
      <c r="F466" s="13">
        <f>'[1]Arkusz1'!I475</f>
        <v>5.03</v>
      </c>
      <c r="G466" s="21"/>
      <c r="H466" s="21"/>
      <c r="I466" s="13">
        <f t="shared" si="67"/>
        <v>5.03</v>
      </c>
      <c r="J466" s="22"/>
      <c r="K466" s="59">
        <f t="shared" si="70"/>
        <v>0</v>
      </c>
      <c r="L466" s="12">
        <f>'[1]Arkusz1'!M475</f>
        <v>0</v>
      </c>
      <c r="M466" s="22"/>
      <c r="N466" s="22"/>
      <c r="O466" s="12">
        <f t="shared" si="68"/>
        <v>0</v>
      </c>
      <c r="P466" s="18"/>
      <c r="Q466" s="59"/>
      <c r="R466" s="12">
        <f t="shared" si="69"/>
        <v>5.03</v>
      </c>
      <c r="S466" s="12">
        <f t="shared" si="71"/>
        <v>0</v>
      </c>
      <c r="T466" s="57">
        <f t="shared" si="72"/>
        <v>0</v>
      </c>
    </row>
    <row r="467" spans="1:20" ht="12.75" customHeight="1">
      <c r="A467" s="29"/>
      <c r="B467" s="20"/>
      <c r="C467" s="19">
        <v>4709</v>
      </c>
      <c r="D467" s="20" t="s">
        <v>72</v>
      </c>
      <c r="E467" s="12">
        <f>'[1]Arkusz1'!N476</f>
        <v>800</v>
      </c>
      <c r="F467" s="13">
        <f>'[1]Arkusz1'!I476</f>
        <v>800</v>
      </c>
      <c r="G467" s="21"/>
      <c r="H467" s="21"/>
      <c r="I467" s="13">
        <f t="shared" si="67"/>
        <v>800</v>
      </c>
      <c r="J467" s="22"/>
      <c r="K467" s="59">
        <f t="shared" si="70"/>
        <v>0</v>
      </c>
      <c r="L467" s="12">
        <f>'[1]Arkusz1'!M476</f>
        <v>0</v>
      </c>
      <c r="M467" s="22"/>
      <c r="N467" s="22"/>
      <c r="O467" s="12">
        <f t="shared" si="68"/>
        <v>0</v>
      </c>
      <c r="P467" s="18"/>
      <c r="Q467" s="59"/>
      <c r="R467" s="12">
        <f t="shared" si="69"/>
        <v>800</v>
      </c>
      <c r="S467" s="12">
        <f t="shared" si="71"/>
        <v>0</v>
      </c>
      <c r="T467" s="57">
        <f t="shared" si="72"/>
        <v>0</v>
      </c>
    </row>
    <row r="468" spans="1:20" ht="12.75" customHeight="1">
      <c r="A468" s="29"/>
      <c r="B468" s="20"/>
      <c r="C468" s="19">
        <v>4749</v>
      </c>
      <c r="D468" s="20" t="s">
        <v>32</v>
      </c>
      <c r="E468" s="12">
        <f>'[1]Arkusz1'!N477</f>
        <v>340</v>
      </c>
      <c r="F468" s="13">
        <f>'[1]Arkusz1'!I477</f>
        <v>340</v>
      </c>
      <c r="G468" s="21"/>
      <c r="H468" s="21"/>
      <c r="I468" s="13">
        <f t="shared" si="67"/>
        <v>340</v>
      </c>
      <c r="J468" s="22"/>
      <c r="K468" s="59">
        <f t="shared" si="70"/>
        <v>0</v>
      </c>
      <c r="L468" s="12">
        <f>'[1]Arkusz1'!M477</f>
        <v>0</v>
      </c>
      <c r="M468" s="22"/>
      <c r="N468" s="22"/>
      <c r="O468" s="12">
        <f>L468+M468-N468</f>
        <v>0</v>
      </c>
      <c r="P468" s="18"/>
      <c r="Q468" s="59"/>
      <c r="R468" s="12">
        <f t="shared" si="69"/>
        <v>340</v>
      </c>
      <c r="S468" s="12">
        <f t="shared" si="71"/>
        <v>0</v>
      </c>
      <c r="T468" s="57">
        <f t="shared" si="72"/>
        <v>0</v>
      </c>
    </row>
    <row r="469" spans="1:20" ht="12.75" customHeight="1">
      <c r="A469" s="29"/>
      <c r="B469" s="20"/>
      <c r="C469" s="19">
        <v>4759</v>
      </c>
      <c r="D469" s="20" t="s">
        <v>33</v>
      </c>
      <c r="E469" s="12">
        <f>'[1]Arkusz1'!N478</f>
        <v>2400</v>
      </c>
      <c r="F469" s="13">
        <f>'[1]Arkusz1'!I478</f>
        <v>2400</v>
      </c>
      <c r="G469" s="21"/>
      <c r="H469" s="21"/>
      <c r="I469" s="13">
        <f t="shared" si="67"/>
        <v>2400</v>
      </c>
      <c r="J469" s="22"/>
      <c r="K469" s="59">
        <f t="shared" si="70"/>
        <v>0</v>
      </c>
      <c r="L469" s="12">
        <f>'[1]Arkusz1'!M478</f>
        <v>0</v>
      </c>
      <c r="M469" s="22"/>
      <c r="N469" s="22"/>
      <c r="O469" s="12">
        <f>L469+M469-N469</f>
        <v>0</v>
      </c>
      <c r="P469" s="18"/>
      <c r="Q469" s="59"/>
      <c r="R469" s="12">
        <f t="shared" si="69"/>
        <v>2400</v>
      </c>
      <c r="S469" s="12">
        <f t="shared" si="71"/>
        <v>0</v>
      </c>
      <c r="T469" s="57">
        <f t="shared" si="72"/>
        <v>0</v>
      </c>
    </row>
    <row r="470" spans="1:20" ht="12.75" customHeight="1">
      <c r="A470" s="29"/>
      <c r="B470" s="20"/>
      <c r="C470" s="19"/>
      <c r="D470" s="20"/>
      <c r="E470" s="12"/>
      <c r="F470" s="13"/>
      <c r="G470" s="21"/>
      <c r="H470" s="21"/>
      <c r="I470" s="13"/>
      <c r="J470" s="18"/>
      <c r="K470" s="58"/>
      <c r="L470" s="12"/>
      <c r="M470" s="22"/>
      <c r="N470" s="22"/>
      <c r="O470" s="12"/>
      <c r="P470" s="18"/>
      <c r="Q470" s="58"/>
      <c r="R470" s="12"/>
      <c r="S470" s="12"/>
      <c r="T470" s="57"/>
    </row>
    <row r="471" spans="1:20" s="14" customFormat="1" ht="12.75" customHeight="1">
      <c r="A471" s="25">
        <v>854</v>
      </c>
      <c r="B471" s="30"/>
      <c r="C471" s="9"/>
      <c r="D471" s="30" t="s">
        <v>174</v>
      </c>
      <c r="E471" s="12">
        <f>'[1]Arkusz1'!N480</f>
        <v>355612</v>
      </c>
      <c r="F471" s="13">
        <f>'[1]Arkusz1'!I480</f>
        <v>355612</v>
      </c>
      <c r="G471" s="12">
        <f>G472+G493+G510+G513+G490</f>
        <v>0</v>
      </c>
      <c r="H471" s="12">
        <f>H472+H493+H510+H513+H490</f>
        <v>0</v>
      </c>
      <c r="I471" s="13">
        <f aca="true" t="shared" si="73" ref="I471:I533">F471+G471-H471</f>
        <v>355612</v>
      </c>
      <c r="J471" s="12">
        <f>J472+J490+J493+J513</f>
        <v>168600.41</v>
      </c>
      <c r="K471" s="57">
        <f t="shared" si="70"/>
        <v>47.41133876247146</v>
      </c>
      <c r="L471" s="12">
        <f>'[1]Arkusz1'!M480</f>
        <v>0</v>
      </c>
      <c r="M471" s="12">
        <f>M472+M493+M510+M513</f>
        <v>0</v>
      </c>
      <c r="N471" s="12">
        <f>N472+N493+N510+N513</f>
        <v>0</v>
      </c>
      <c r="O471" s="12">
        <f aca="true" t="shared" si="74" ref="O471:O533">L471+M471-N471</f>
        <v>0</v>
      </c>
      <c r="P471" s="12"/>
      <c r="Q471" s="57"/>
      <c r="R471" s="12">
        <f aca="true" t="shared" si="75" ref="R471:R488">I471+O471</f>
        <v>355612</v>
      </c>
      <c r="S471" s="12">
        <f t="shared" si="71"/>
        <v>168600.41</v>
      </c>
      <c r="T471" s="57">
        <f t="shared" si="72"/>
        <v>47.41133876247146</v>
      </c>
    </row>
    <row r="472" spans="1:20" s="14" customFormat="1" ht="12.75" customHeight="1">
      <c r="A472" s="28"/>
      <c r="B472" s="16">
        <v>85401</v>
      </c>
      <c r="C472" s="15"/>
      <c r="D472" s="16" t="s">
        <v>175</v>
      </c>
      <c r="E472" s="12">
        <f>'[1]Arkusz1'!N481</f>
        <v>193529</v>
      </c>
      <c r="F472" s="13">
        <f>'[1]Arkusz1'!I481</f>
        <v>193529</v>
      </c>
      <c r="G472" s="17">
        <f>SUM(G473:G488)</f>
        <v>0</v>
      </c>
      <c r="H472" s="17">
        <f>SUM(H473:H488)</f>
        <v>0</v>
      </c>
      <c r="I472" s="13">
        <f t="shared" si="73"/>
        <v>193529</v>
      </c>
      <c r="J472" s="18">
        <v>94141.01</v>
      </c>
      <c r="K472" s="58">
        <f t="shared" si="70"/>
        <v>48.64439438017041</v>
      </c>
      <c r="L472" s="12">
        <f>'[1]Arkusz1'!M481</f>
        <v>0</v>
      </c>
      <c r="M472" s="18">
        <f>SUM(M473:M488)</f>
        <v>0</v>
      </c>
      <c r="N472" s="18">
        <f>SUM(N473:N488)</f>
        <v>0</v>
      </c>
      <c r="O472" s="12">
        <f t="shared" si="74"/>
        <v>0</v>
      </c>
      <c r="P472" s="18"/>
      <c r="Q472" s="58"/>
      <c r="R472" s="12">
        <f t="shared" si="75"/>
        <v>193529</v>
      </c>
      <c r="S472" s="12">
        <f t="shared" si="71"/>
        <v>94141.01</v>
      </c>
      <c r="T472" s="57">
        <f t="shared" si="72"/>
        <v>48.64439438017041</v>
      </c>
    </row>
    <row r="473" spans="1:20" ht="12.75" customHeight="1">
      <c r="A473" s="29"/>
      <c r="B473" s="20"/>
      <c r="C473" s="19">
        <v>3020</v>
      </c>
      <c r="D473" s="20" t="s">
        <v>127</v>
      </c>
      <c r="E473" s="12">
        <f>'[1]Arkusz1'!N482</f>
        <v>9146</v>
      </c>
      <c r="F473" s="13">
        <f>'[1]Arkusz1'!I482</f>
        <v>9146</v>
      </c>
      <c r="G473" s="21"/>
      <c r="H473" s="21"/>
      <c r="I473" s="13">
        <f t="shared" si="73"/>
        <v>9146</v>
      </c>
      <c r="J473" s="22">
        <v>4496.34</v>
      </c>
      <c r="K473" s="59">
        <f t="shared" si="70"/>
        <v>49.16181937458998</v>
      </c>
      <c r="L473" s="12">
        <f>'[1]Arkusz1'!M482</f>
        <v>0</v>
      </c>
      <c r="M473" s="22"/>
      <c r="N473" s="22"/>
      <c r="O473" s="12">
        <f t="shared" si="74"/>
        <v>0</v>
      </c>
      <c r="P473" s="18"/>
      <c r="Q473" s="59"/>
      <c r="R473" s="12">
        <f t="shared" si="75"/>
        <v>9146</v>
      </c>
      <c r="S473" s="12">
        <f t="shared" si="71"/>
        <v>4496.34</v>
      </c>
      <c r="T473" s="57">
        <f t="shared" si="72"/>
        <v>49.16181937458998</v>
      </c>
    </row>
    <row r="474" spans="1:20" ht="12.75" customHeight="1">
      <c r="A474" s="29"/>
      <c r="B474" s="20"/>
      <c r="C474" s="19">
        <v>4010</v>
      </c>
      <c r="D474" s="20" t="s">
        <v>159</v>
      </c>
      <c r="E474" s="12">
        <f>'[1]Arkusz1'!N483</f>
        <v>128534</v>
      </c>
      <c r="F474" s="13">
        <f>'[1]Arkusz1'!I483</f>
        <v>128534</v>
      </c>
      <c r="G474" s="21"/>
      <c r="H474" s="21"/>
      <c r="I474" s="13">
        <f t="shared" si="73"/>
        <v>128534</v>
      </c>
      <c r="J474" s="22">
        <v>56195.58</v>
      </c>
      <c r="K474" s="59">
        <f t="shared" si="70"/>
        <v>43.72040082779654</v>
      </c>
      <c r="L474" s="12">
        <f>'[1]Arkusz1'!M483</f>
        <v>0</v>
      </c>
      <c r="M474" s="22"/>
      <c r="N474" s="22"/>
      <c r="O474" s="12">
        <f t="shared" si="74"/>
        <v>0</v>
      </c>
      <c r="P474" s="18"/>
      <c r="Q474" s="59"/>
      <c r="R474" s="12">
        <f t="shared" si="75"/>
        <v>128534</v>
      </c>
      <c r="S474" s="12">
        <f t="shared" si="71"/>
        <v>56195.58</v>
      </c>
      <c r="T474" s="57">
        <f t="shared" si="72"/>
        <v>43.72040082779654</v>
      </c>
    </row>
    <row r="475" spans="1:20" ht="15">
      <c r="A475" s="29"/>
      <c r="B475" s="20"/>
      <c r="C475" s="19">
        <v>4040</v>
      </c>
      <c r="D475" s="20" t="s">
        <v>125</v>
      </c>
      <c r="E475" s="12">
        <f>'[1]Arkusz1'!N484</f>
        <v>8142</v>
      </c>
      <c r="F475" s="13">
        <f>'[1]Arkusz1'!I484</f>
        <v>8142</v>
      </c>
      <c r="G475" s="21"/>
      <c r="H475" s="21"/>
      <c r="I475" s="13">
        <f t="shared" si="73"/>
        <v>8142</v>
      </c>
      <c r="J475" s="22">
        <v>8141.75</v>
      </c>
      <c r="K475" s="59">
        <f t="shared" si="70"/>
        <v>99.99692950135102</v>
      </c>
      <c r="L475" s="12">
        <f>'[1]Arkusz1'!M484</f>
        <v>0</v>
      </c>
      <c r="M475" s="22"/>
      <c r="N475" s="22"/>
      <c r="O475" s="12">
        <f t="shared" si="74"/>
        <v>0</v>
      </c>
      <c r="P475" s="18"/>
      <c r="Q475" s="59"/>
      <c r="R475" s="12">
        <f t="shared" si="75"/>
        <v>8142</v>
      </c>
      <c r="S475" s="12">
        <f t="shared" si="71"/>
        <v>8141.75</v>
      </c>
      <c r="T475" s="57">
        <f t="shared" si="72"/>
        <v>99.99692950135102</v>
      </c>
    </row>
    <row r="476" spans="1:20" ht="12.75" customHeight="1">
      <c r="A476" s="29"/>
      <c r="B476" s="20"/>
      <c r="C476" s="19">
        <v>4110</v>
      </c>
      <c r="D476" s="20" t="s">
        <v>26</v>
      </c>
      <c r="E476" s="12">
        <f>'[1]Arkusz1'!N485</f>
        <v>22300</v>
      </c>
      <c r="F476" s="13">
        <f>'[1]Arkusz1'!I485</f>
        <v>22300</v>
      </c>
      <c r="G476" s="21"/>
      <c r="H476" s="21"/>
      <c r="I476" s="13">
        <f t="shared" si="73"/>
        <v>22300</v>
      </c>
      <c r="J476" s="22">
        <v>11743.95</v>
      </c>
      <c r="K476" s="59">
        <f t="shared" si="70"/>
        <v>52.66345291479821</v>
      </c>
      <c r="L476" s="12">
        <f>'[1]Arkusz1'!M485</f>
        <v>0</v>
      </c>
      <c r="M476" s="22"/>
      <c r="N476" s="22"/>
      <c r="O476" s="12">
        <f t="shared" si="74"/>
        <v>0</v>
      </c>
      <c r="P476" s="18"/>
      <c r="Q476" s="59"/>
      <c r="R476" s="12">
        <f t="shared" si="75"/>
        <v>22300</v>
      </c>
      <c r="S476" s="12">
        <f t="shared" si="71"/>
        <v>11743.95</v>
      </c>
      <c r="T476" s="57">
        <f t="shared" si="72"/>
        <v>52.66345291479821</v>
      </c>
    </row>
    <row r="477" spans="1:20" ht="12.75" customHeight="1">
      <c r="A477" s="29"/>
      <c r="B477" s="20"/>
      <c r="C477" s="19">
        <v>4120</v>
      </c>
      <c r="D477" s="20" t="s">
        <v>82</v>
      </c>
      <c r="E477" s="12">
        <f>'[1]Arkusz1'!N486</f>
        <v>3562</v>
      </c>
      <c r="F477" s="13">
        <f>'[1]Arkusz1'!I486</f>
        <v>3562</v>
      </c>
      <c r="G477" s="21"/>
      <c r="H477" s="21"/>
      <c r="I477" s="13">
        <f t="shared" si="73"/>
        <v>3562</v>
      </c>
      <c r="J477" s="22">
        <v>1654.37</v>
      </c>
      <c r="K477" s="59">
        <f t="shared" si="70"/>
        <v>46.4449747332959</v>
      </c>
      <c r="L477" s="12">
        <f>'[1]Arkusz1'!M486</f>
        <v>0</v>
      </c>
      <c r="M477" s="22"/>
      <c r="N477" s="22"/>
      <c r="O477" s="12">
        <f t="shared" si="74"/>
        <v>0</v>
      </c>
      <c r="P477" s="18"/>
      <c r="Q477" s="59"/>
      <c r="R477" s="12">
        <f t="shared" si="75"/>
        <v>3562</v>
      </c>
      <c r="S477" s="12">
        <f t="shared" si="71"/>
        <v>1654.37</v>
      </c>
      <c r="T477" s="57">
        <f t="shared" si="72"/>
        <v>46.4449747332959</v>
      </c>
    </row>
    <row r="478" spans="1:20" ht="12.75" customHeight="1">
      <c r="A478" s="29"/>
      <c r="B478" s="20"/>
      <c r="C478" s="19">
        <v>4210</v>
      </c>
      <c r="D478" s="20" t="s">
        <v>29</v>
      </c>
      <c r="E478" s="12">
        <f>'[1]Arkusz1'!N487</f>
        <v>1700</v>
      </c>
      <c r="F478" s="13">
        <f>'[1]Arkusz1'!I487</f>
        <v>1700</v>
      </c>
      <c r="G478" s="21"/>
      <c r="H478" s="21"/>
      <c r="I478" s="13">
        <f t="shared" si="73"/>
        <v>1700</v>
      </c>
      <c r="J478" s="22">
        <v>1000.24</v>
      </c>
      <c r="K478" s="59">
        <f t="shared" si="70"/>
        <v>58.83764705882353</v>
      </c>
      <c r="L478" s="12">
        <f>'[1]Arkusz1'!M487</f>
        <v>0</v>
      </c>
      <c r="M478" s="22"/>
      <c r="N478" s="22"/>
      <c r="O478" s="12">
        <f t="shared" si="74"/>
        <v>0</v>
      </c>
      <c r="P478" s="18"/>
      <c r="Q478" s="59"/>
      <c r="R478" s="12">
        <f t="shared" si="75"/>
        <v>1700</v>
      </c>
      <c r="S478" s="12">
        <f t="shared" si="71"/>
        <v>1000.24</v>
      </c>
      <c r="T478" s="57">
        <f t="shared" si="72"/>
        <v>58.83764705882353</v>
      </c>
    </row>
    <row r="479" spans="1:20" ht="12.75" customHeight="1">
      <c r="A479" s="29"/>
      <c r="B479" s="20"/>
      <c r="C479" s="19">
        <v>4240</v>
      </c>
      <c r="D479" s="20" t="s">
        <v>176</v>
      </c>
      <c r="E479" s="12">
        <f>'[1]Arkusz1'!N488</f>
        <v>1200</v>
      </c>
      <c r="F479" s="13">
        <f>'[1]Arkusz1'!I488</f>
        <v>1200</v>
      </c>
      <c r="G479" s="21"/>
      <c r="H479" s="21"/>
      <c r="I479" s="13">
        <f t="shared" si="73"/>
        <v>1200</v>
      </c>
      <c r="J479" s="22">
        <v>518.4</v>
      </c>
      <c r="K479" s="59">
        <f t="shared" si="70"/>
        <v>43.2</v>
      </c>
      <c r="L479" s="12">
        <f>'[1]Arkusz1'!M488</f>
        <v>0</v>
      </c>
      <c r="M479" s="22"/>
      <c r="N479" s="22"/>
      <c r="O479" s="12">
        <f t="shared" si="74"/>
        <v>0</v>
      </c>
      <c r="P479" s="18"/>
      <c r="Q479" s="59"/>
      <c r="R479" s="12">
        <f t="shared" si="75"/>
        <v>1200</v>
      </c>
      <c r="S479" s="12">
        <f t="shared" si="71"/>
        <v>518.4</v>
      </c>
      <c r="T479" s="57">
        <f t="shared" si="72"/>
        <v>43.2</v>
      </c>
    </row>
    <row r="480" spans="1:20" ht="12.75" customHeight="1">
      <c r="A480" s="29"/>
      <c r="B480" s="20"/>
      <c r="C480" s="19">
        <v>4260</v>
      </c>
      <c r="D480" s="20" t="s">
        <v>62</v>
      </c>
      <c r="E480" s="12">
        <f>'[1]Arkusz1'!N489</f>
        <v>6100</v>
      </c>
      <c r="F480" s="13">
        <f>'[1]Arkusz1'!I489</f>
        <v>6100</v>
      </c>
      <c r="G480" s="21"/>
      <c r="H480" s="21"/>
      <c r="I480" s="13">
        <f t="shared" si="73"/>
        <v>6100</v>
      </c>
      <c r="J480" s="22">
        <v>4102.07</v>
      </c>
      <c r="K480" s="59">
        <f t="shared" si="70"/>
        <v>67.24704918032786</v>
      </c>
      <c r="L480" s="12">
        <f>'[1]Arkusz1'!M489</f>
        <v>0</v>
      </c>
      <c r="M480" s="22"/>
      <c r="N480" s="22"/>
      <c r="O480" s="12">
        <f t="shared" si="74"/>
        <v>0</v>
      </c>
      <c r="P480" s="18"/>
      <c r="Q480" s="59"/>
      <c r="R480" s="12">
        <f t="shared" si="75"/>
        <v>6100</v>
      </c>
      <c r="S480" s="12">
        <f t="shared" si="71"/>
        <v>4102.07</v>
      </c>
      <c r="T480" s="57">
        <f t="shared" si="72"/>
        <v>67.24704918032786</v>
      </c>
    </row>
    <row r="481" spans="1:20" ht="12.75" customHeight="1">
      <c r="A481" s="29"/>
      <c r="B481" s="20"/>
      <c r="C481" s="19">
        <v>4270</v>
      </c>
      <c r="D481" s="20" t="s">
        <v>177</v>
      </c>
      <c r="E481" s="12">
        <f>'[1]Arkusz1'!N490</f>
        <v>500</v>
      </c>
      <c r="F481" s="13">
        <f>'[1]Arkusz1'!I490</f>
        <v>500</v>
      </c>
      <c r="G481" s="21"/>
      <c r="H481" s="21"/>
      <c r="I481" s="13">
        <f t="shared" si="73"/>
        <v>500</v>
      </c>
      <c r="J481" s="22"/>
      <c r="K481" s="59">
        <f t="shared" si="70"/>
        <v>0</v>
      </c>
      <c r="L481" s="12">
        <f>'[1]Arkusz1'!M490</f>
        <v>0</v>
      </c>
      <c r="M481" s="22"/>
      <c r="N481" s="22"/>
      <c r="O481" s="12">
        <f t="shared" si="74"/>
        <v>0</v>
      </c>
      <c r="P481" s="18"/>
      <c r="Q481" s="59"/>
      <c r="R481" s="12">
        <f t="shared" si="75"/>
        <v>500</v>
      </c>
      <c r="S481" s="12">
        <f t="shared" si="71"/>
        <v>0</v>
      </c>
      <c r="T481" s="57">
        <f t="shared" si="72"/>
        <v>0</v>
      </c>
    </row>
    <row r="482" spans="1:20" ht="11.25" customHeight="1">
      <c r="A482" s="29"/>
      <c r="B482" s="20"/>
      <c r="C482" s="19">
        <v>4280</v>
      </c>
      <c r="D482" s="20" t="s">
        <v>63</v>
      </c>
      <c r="E482" s="12">
        <f>'[1]Arkusz1'!N491</f>
        <v>200</v>
      </c>
      <c r="F482" s="13">
        <f>'[1]Arkusz1'!I491</f>
        <v>200</v>
      </c>
      <c r="G482" s="21"/>
      <c r="H482" s="21"/>
      <c r="I482" s="13">
        <f t="shared" si="73"/>
        <v>200</v>
      </c>
      <c r="J482" s="22">
        <v>100</v>
      </c>
      <c r="K482" s="59">
        <f t="shared" si="70"/>
        <v>50</v>
      </c>
      <c r="L482" s="12">
        <f>'[1]Arkusz1'!M491</f>
        <v>0</v>
      </c>
      <c r="M482" s="22"/>
      <c r="N482" s="22"/>
      <c r="O482" s="12">
        <f t="shared" si="74"/>
        <v>0</v>
      </c>
      <c r="P482" s="18"/>
      <c r="Q482" s="59"/>
      <c r="R482" s="12">
        <f t="shared" si="75"/>
        <v>200</v>
      </c>
      <c r="S482" s="12">
        <f t="shared" si="71"/>
        <v>100</v>
      </c>
      <c r="T482" s="57">
        <f t="shared" si="72"/>
        <v>50</v>
      </c>
    </row>
    <row r="483" spans="1:20" ht="12.75" customHeight="1">
      <c r="A483" s="29"/>
      <c r="B483" s="20"/>
      <c r="C483" s="19">
        <v>4300</v>
      </c>
      <c r="D483" s="20" t="s">
        <v>56</v>
      </c>
      <c r="E483" s="12">
        <f>'[1]Arkusz1'!N492</f>
        <v>3820</v>
      </c>
      <c r="F483" s="13">
        <f>'[1]Arkusz1'!I492</f>
        <v>3820</v>
      </c>
      <c r="G483" s="21"/>
      <c r="H483" s="21"/>
      <c r="I483" s="13">
        <f t="shared" si="73"/>
        <v>3820</v>
      </c>
      <c r="J483" s="22">
        <v>722.37</v>
      </c>
      <c r="K483" s="59">
        <f t="shared" si="70"/>
        <v>18.91020942408377</v>
      </c>
      <c r="L483" s="12">
        <f>'[1]Arkusz1'!M492</f>
        <v>0</v>
      </c>
      <c r="M483" s="22"/>
      <c r="N483" s="22"/>
      <c r="O483" s="12">
        <f t="shared" si="74"/>
        <v>0</v>
      </c>
      <c r="P483" s="18"/>
      <c r="Q483" s="59"/>
      <c r="R483" s="12">
        <f t="shared" si="75"/>
        <v>3820</v>
      </c>
      <c r="S483" s="12">
        <f t="shared" si="71"/>
        <v>722.37</v>
      </c>
      <c r="T483" s="57">
        <f t="shared" si="72"/>
        <v>18.91020942408377</v>
      </c>
    </row>
    <row r="484" spans="1:20" ht="24.75" customHeight="1">
      <c r="A484" s="29"/>
      <c r="B484" s="20"/>
      <c r="C484" s="19">
        <v>4370</v>
      </c>
      <c r="D484" s="27" t="s">
        <v>66</v>
      </c>
      <c r="E484" s="12">
        <f>'[1]Arkusz1'!N493</f>
        <v>350</v>
      </c>
      <c r="F484" s="13">
        <f>'[1]Arkusz1'!I493</f>
        <v>350</v>
      </c>
      <c r="G484" s="21"/>
      <c r="H484" s="21"/>
      <c r="I484" s="13">
        <f t="shared" si="73"/>
        <v>350</v>
      </c>
      <c r="J484" s="22">
        <v>208.94</v>
      </c>
      <c r="K484" s="59">
        <f t="shared" si="70"/>
        <v>59.69714285714286</v>
      </c>
      <c r="L484" s="12">
        <f>'[1]Arkusz1'!M493</f>
        <v>0</v>
      </c>
      <c r="M484" s="22"/>
      <c r="N484" s="22"/>
      <c r="O484" s="12">
        <f t="shared" si="74"/>
        <v>0</v>
      </c>
      <c r="P484" s="18"/>
      <c r="Q484" s="59"/>
      <c r="R484" s="12">
        <f t="shared" si="75"/>
        <v>350</v>
      </c>
      <c r="S484" s="12">
        <f t="shared" si="71"/>
        <v>208.94</v>
      </c>
      <c r="T484" s="57">
        <f t="shared" si="72"/>
        <v>59.69714285714286</v>
      </c>
    </row>
    <row r="485" spans="1:20" ht="12.75" customHeight="1">
      <c r="A485" s="29"/>
      <c r="B485" s="20"/>
      <c r="C485" s="19">
        <v>4430</v>
      </c>
      <c r="D485" s="20" t="s">
        <v>31</v>
      </c>
      <c r="E485" s="12">
        <f>'[1]Arkusz1'!N494</f>
        <v>520</v>
      </c>
      <c r="F485" s="13">
        <f>'[1]Arkusz1'!I494</f>
        <v>520</v>
      </c>
      <c r="G485" s="21"/>
      <c r="H485" s="21"/>
      <c r="I485" s="13">
        <f t="shared" si="73"/>
        <v>520</v>
      </c>
      <c r="J485" s="22">
        <v>153.25</v>
      </c>
      <c r="K485" s="59">
        <f t="shared" si="70"/>
        <v>29.471153846153847</v>
      </c>
      <c r="L485" s="12">
        <f>'[1]Arkusz1'!M494</f>
        <v>0</v>
      </c>
      <c r="M485" s="22"/>
      <c r="N485" s="22"/>
      <c r="O485" s="12">
        <f t="shared" si="74"/>
        <v>0</v>
      </c>
      <c r="P485" s="18"/>
      <c r="Q485" s="59"/>
      <c r="R485" s="12">
        <f t="shared" si="75"/>
        <v>520</v>
      </c>
      <c r="S485" s="12">
        <f t="shared" si="71"/>
        <v>153.25</v>
      </c>
      <c r="T485" s="57">
        <f t="shared" si="72"/>
        <v>29.471153846153847</v>
      </c>
    </row>
    <row r="486" spans="1:20" ht="12.75" customHeight="1">
      <c r="A486" s="29"/>
      <c r="B486" s="20"/>
      <c r="C486" s="19">
        <v>4440</v>
      </c>
      <c r="D486" s="20" t="s">
        <v>173</v>
      </c>
      <c r="E486" s="12">
        <f>'[1]Arkusz1'!N495</f>
        <v>6805</v>
      </c>
      <c r="F486" s="13">
        <f>'[1]Arkusz1'!I495</f>
        <v>6805</v>
      </c>
      <c r="G486" s="21"/>
      <c r="H486" s="21"/>
      <c r="I486" s="13">
        <f t="shared" si="73"/>
        <v>6805</v>
      </c>
      <c r="J486" s="22">
        <v>5103.75</v>
      </c>
      <c r="K486" s="59">
        <f t="shared" si="70"/>
        <v>75</v>
      </c>
      <c r="L486" s="12">
        <f>'[1]Arkusz1'!M495</f>
        <v>0</v>
      </c>
      <c r="M486" s="22"/>
      <c r="N486" s="22"/>
      <c r="O486" s="12">
        <f t="shared" si="74"/>
        <v>0</v>
      </c>
      <c r="P486" s="18"/>
      <c r="Q486" s="59"/>
      <c r="R486" s="12">
        <f t="shared" si="75"/>
        <v>6805</v>
      </c>
      <c r="S486" s="12">
        <f t="shared" si="71"/>
        <v>5103.75</v>
      </c>
      <c r="T486" s="57">
        <f t="shared" si="72"/>
        <v>75</v>
      </c>
    </row>
    <row r="487" spans="1:20" ht="12.75" customHeight="1">
      <c r="A487" s="29"/>
      <c r="B487" s="20"/>
      <c r="C487" s="19">
        <v>4740</v>
      </c>
      <c r="D487" s="20" t="s">
        <v>32</v>
      </c>
      <c r="E487" s="12">
        <f>'[1]Arkusz1'!N496</f>
        <v>200</v>
      </c>
      <c r="F487" s="13">
        <f>'[1]Arkusz1'!I496</f>
        <v>200</v>
      </c>
      <c r="G487" s="21"/>
      <c r="H487" s="21"/>
      <c r="I487" s="13">
        <f t="shared" si="73"/>
        <v>200</v>
      </c>
      <c r="J487" s="22"/>
      <c r="K487" s="59">
        <f t="shared" si="70"/>
        <v>0</v>
      </c>
      <c r="L487" s="12">
        <f>'[1]Arkusz1'!M496</f>
        <v>0</v>
      </c>
      <c r="M487" s="22"/>
      <c r="N487" s="22"/>
      <c r="O487" s="12">
        <f t="shared" si="74"/>
        <v>0</v>
      </c>
      <c r="P487" s="18"/>
      <c r="Q487" s="59"/>
      <c r="R487" s="12">
        <f t="shared" si="75"/>
        <v>200</v>
      </c>
      <c r="S487" s="12">
        <f t="shared" si="71"/>
        <v>0</v>
      </c>
      <c r="T487" s="57">
        <f t="shared" si="72"/>
        <v>0</v>
      </c>
    </row>
    <row r="488" spans="1:20" ht="12.75" customHeight="1">
      <c r="A488" s="29"/>
      <c r="B488" s="20"/>
      <c r="C488" s="19">
        <v>4750</v>
      </c>
      <c r="D488" s="20" t="s">
        <v>33</v>
      </c>
      <c r="E488" s="12">
        <f>'[1]Arkusz1'!N497</f>
        <v>450</v>
      </c>
      <c r="F488" s="13">
        <f>'[1]Arkusz1'!I497</f>
        <v>450</v>
      </c>
      <c r="G488" s="21"/>
      <c r="H488" s="21"/>
      <c r="I488" s="13">
        <f t="shared" si="73"/>
        <v>450</v>
      </c>
      <c r="J488" s="22"/>
      <c r="K488" s="59">
        <f t="shared" si="70"/>
        <v>0</v>
      </c>
      <c r="L488" s="12">
        <f>'[1]Arkusz1'!M497</f>
        <v>0</v>
      </c>
      <c r="M488" s="22"/>
      <c r="N488" s="22"/>
      <c r="O488" s="12">
        <f t="shared" si="74"/>
        <v>0</v>
      </c>
      <c r="P488" s="18"/>
      <c r="Q488" s="59"/>
      <c r="R488" s="12">
        <f t="shared" si="75"/>
        <v>450</v>
      </c>
      <c r="S488" s="12">
        <f t="shared" si="71"/>
        <v>0</v>
      </c>
      <c r="T488" s="57">
        <f t="shared" si="72"/>
        <v>0</v>
      </c>
    </row>
    <row r="489" spans="1:20" ht="13.5" customHeight="1">
      <c r="A489" s="29"/>
      <c r="B489" s="20"/>
      <c r="C489" s="19"/>
      <c r="D489" s="20"/>
      <c r="E489" s="12"/>
      <c r="F489" s="13"/>
      <c r="G489" s="21"/>
      <c r="H489" s="21"/>
      <c r="I489" s="13"/>
      <c r="J489" s="18"/>
      <c r="K489" s="58"/>
      <c r="L489" s="12"/>
      <c r="M489" s="22"/>
      <c r="N489" s="22"/>
      <c r="O489" s="12"/>
      <c r="P489" s="18"/>
      <c r="Q489" s="58"/>
      <c r="R489" s="12"/>
      <c r="S489" s="12"/>
      <c r="T489" s="57"/>
    </row>
    <row r="490" spans="1:20" ht="15">
      <c r="A490" s="29"/>
      <c r="B490" s="39">
        <v>85415</v>
      </c>
      <c r="C490" s="20"/>
      <c r="D490" s="16" t="s">
        <v>178</v>
      </c>
      <c r="E490" s="12">
        <f>'[1]Arkusz1'!N499</f>
        <v>24224</v>
      </c>
      <c r="F490" s="13">
        <f>'[1]Arkusz1'!I499</f>
        <v>24224</v>
      </c>
      <c r="G490" s="17">
        <f>SUM(G491)</f>
        <v>0</v>
      </c>
      <c r="H490" s="17">
        <f>SUM(H491)</f>
        <v>0</v>
      </c>
      <c r="I490" s="13">
        <f t="shared" si="73"/>
        <v>24224</v>
      </c>
      <c r="J490" s="18">
        <v>23255</v>
      </c>
      <c r="K490" s="58">
        <f t="shared" si="70"/>
        <v>95.99983487450463</v>
      </c>
      <c r="L490" s="12">
        <f>'[1]Arkusz1'!M499</f>
        <v>0</v>
      </c>
      <c r="M490" s="22"/>
      <c r="N490" s="22"/>
      <c r="O490" s="12">
        <f t="shared" si="74"/>
        <v>0</v>
      </c>
      <c r="P490" s="18"/>
      <c r="Q490" s="58"/>
      <c r="R490" s="12">
        <f>I490+O490</f>
        <v>24224</v>
      </c>
      <c r="S490" s="12">
        <f t="shared" si="71"/>
        <v>23255</v>
      </c>
      <c r="T490" s="57">
        <f t="shared" si="72"/>
        <v>95.99983487450463</v>
      </c>
    </row>
    <row r="491" spans="1:20" ht="13.5" customHeight="1">
      <c r="A491" s="29"/>
      <c r="B491" s="20"/>
      <c r="C491" s="19">
        <v>3240</v>
      </c>
      <c r="D491" s="20" t="s">
        <v>179</v>
      </c>
      <c r="E491" s="12">
        <f>'[1]Arkusz1'!N500</f>
        <v>24224</v>
      </c>
      <c r="F491" s="13">
        <f>'[1]Arkusz1'!I500</f>
        <v>24224</v>
      </c>
      <c r="G491" s="21"/>
      <c r="H491" s="21"/>
      <c r="I491" s="13">
        <f t="shared" si="73"/>
        <v>24224</v>
      </c>
      <c r="J491" s="22">
        <v>23255</v>
      </c>
      <c r="K491" s="59">
        <f t="shared" si="70"/>
        <v>95.99983487450463</v>
      </c>
      <c r="L491" s="12">
        <f>'[1]Arkusz1'!M500</f>
        <v>0</v>
      </c>
      <c r="M491" s="22"/>
      <c r="N491" s="22"/>
      <c r="O491" s="12">
        <f t="shared" si="74"/>
        <v>0</v>
      </c>
      <c r="P491" s="18"/>
      <c r="Q491" s="59"/>
      <c r="R491" s="12">
        <f>I491+O491</f>
        <v>24224</v>
      </c>
      <c r="S491" s="12">
        <f t="shared" si="71"/>
        <v>23255</v>
      </c>
      <c r="T491" s="57">
        <f t="shared" si="72"/>
        <v>95.99983487450463</v>
      </c>
    </row>
    <row r="492" spans="1:20" ht="15">
      <c r="A492" s="29"/>
      <c r="B492" s="20"/>
      <c r="C492" s="19"/>
      <c r="D492" s="20"/>
      <c r="E492" s="12"/>
      <c r="F492" s="13"/>
      <c r="G492" s="21"/>
      <c r="H492" s="21"/>
      <c r="I492" s="13"/>
      <c r="J492" s="18"/>
      <c r="K492" s="58"/>
      <c r="L492" s="12"/>
      <c r="M492" s="22"/>
      <c r="N492" s="22"/>
      <c r="O492" s="12"/>
      <c r="P492" s="18"/>
      <c r="Q492" s="58"/>
      <c r="R492" s="12"/>
      <c r="S492" s="12"/>
      <c r="T492" s="57"/>
    </row>
    <row r="493" spans="1:20" s="14" customFormat="1" ht="12.75" customHeight="1">
      <c r="A493" s="28"/>
      <c r="B493" s="16">
        <v>85417</v>
      </c>
      <c r="C493" s="15"/>
      <c r="D493" s="16" t="s">
        <v>180</v>
      </c>
      <c r="E493" s="12">
        <f>'[1]Arkusz1'!N502</f>
        <v>59932</v>
      </c>
      <c r="F493" s="13">
        <f>'[1]Arkusz1'!I502</f>
        <v>59932</v>
      </c>
      <c r="G493" s="17">
        <f>SUM(G494:G508)</f>
        <v>0</v>
      </c>
      <c r="H493" s="17">
        <f>SUM(H494:H508)</f>
        <v>0</v>
      </c>
      <c r="I493" s="13">
        <f t="shared" si="73"/>
        <v>59932</v>
      </c>
      <c r="J493" s="18">
        <v>29380.89</v>
      </c>
      <c r="K493" s="58">
        <f t="shared" si="70"/>
        <v>49.02371020489888</v>
      </c>
      <c r="L493" s="12">
        <f>'[1]Arkusz1'!M502</f>
        <v>0</v>
      </c>
      <c r="M493" s="18">
        <f>SUM(M494:M508)</f>
        <v>0</v>
      </c>
      <c r="N493" s="18">
        <f>SUM(N494:N508)</f>
        <v>0</v>
      </c>
      <c r="O493" s="12">
        <f t="shared" si="74"/>
        <v>0</v>
      </c>
      <c r="P493" s="18"/>
      <c r="Q493" s="58"/>
      <c r="R493" s="12">
        <f aca="true" t="shared" si="76" ref="R493:R508">I493+O493</f>
        <v>59932</v>
      </c>
      <c r="S493" s="12">
        <f t="shared" si="71"/>
        <v>29380.89</v>
      </c>
      <c r="T493" s="57">
        <f t="shared" si="72"/>
        <v>49.02371020489888</v>
      </c>
    </row>
    <row r="494" spans="1:20" ht="12.75" customHeight="1">
      <c r="A494" s="29"/>
      <c r="B494" s="20"/>
      <c r="C494" s="19">
        <v>3020</v>
      </c>
      <c r="D494" s="20" t="s">
        <v>181</v>
      </c>
      <c r="E494" s="12">
        <f>'[1]Arkusz1'!N503</f>
        <v>75</v>
      </c>
      <c r="F494" s="13">
        <f>'[1]Arkusz1'!I503</f>
        <v>75</v>
      </c>
      <c r="G494" s="21"/>
      <c r="H494" s="21"/>
      <c r="I494" s="13">
        <f t="shared" si="73"/>
        <v>75</v>
      </c>
      <c r="J494" s="22">
        <v>50.2</v>
      </c>
      <c r="K494" s="59">
        <f t="shared" si="70"/>
        <v>66.93333333333334</v>
      </c>
      <c r="L494" s="12">
        <f>'[1]Arkusz1'!M503</f>
        <v>0</v>
      </c>
      <c r="M494" s="22"/>
      <c r="N494" s="22"/>
      <c r="O494" s="12">
        <f t="shared" si="74"/>
        <v>0</v>
      </c>
      <c r="P494" s="18"/>
      <c r="Q494" s="59"/>
      <c r="R494" s="12">
        <f t="shared" si="76"/>
        <v>75</v>
      </c>
      <c r="S494" s="12">
        <f t="shared" si="71"/>
        <v>50.2</v>
      </c>
      <c r="T494" s="57">
        <f t="shared" si="72"/>
        <v>66.93333333333334</v>
      </c>
    </row>
    <row r="495" spans="1:20" ht="15">
      <c r="A495" s="29"/>
      <c r="B495" s="20"/>
      <c r="C495" s="19">
        <v>4010</v>
      </c>
      <c r="D495" s="20" t="s">
        <v>159</v>
      </c>
      <c r="E495" s="12">
        <f>'[1]Arkusz1'!N504</f>
        <v>28437</v>
      </c>
      <c r="F495" s="13">
        <f>'[1]Arkusz1'!I504</f>
        <v>28437</v>
      </c>
      <c r="G495" s="21"/>
      <c r="H495" s="21"/>
      <c r="I495" s="13">
        <f t="shared" si="73"/>
        <v>28437</v>
      </c>
      <c r="J495" s="22">
        <v>13793.98</v>
      </c>
      <c r="K495" s="59">
        <f t="shared" si="70"/>
        <v>48.50715616977881</v>
      </c>
      <c r="L495" s="12">
        <f>'[1]Arkusz1'!M504</f>
        <v>0</v>
      </c>
      <c r="M495" s="22"/>
      <c r="N495" s="22"/>
      <c r="O495" s="12">
        <f t="shared" si="74"/>
        <v>0</v>
      </c>
      <c r="P495" s="18"/>
      <c r="Q495" s="59"/>
      <c r="R495" s="12">
        <f t="shared" si="76"/>
        <v>28437</v>
      </c>
      <c r="S495" s="12">
        <f t="shared" si="71"/>
        <v>13793.98</v>
      </c>
      <c r="T495" s="57">
        <f t="shared" si="72"/>
        <v>48.50715616977881</v>
      </c>
    </row>
    <row r="496" spans="1:20" ht="12.75" customHeight="1">
      <c r="A496" s="29"/>
      <c r="B496" s="20"/>
      <c r="C496" s="19">
        <v>4040</v>
      </c>
      <c r="D496" s="20" t="s">
        <v>125</v>
      </c>
      <c r="E496" s="12">
        <f>'[1]Arkusz1'!N505</f>
        <v>2255</v>
      </c>
      <c r="F496" s="13">
        <f>'[1]Arkusz1'!I505</f>
        <v>2255</v>
      </c>
      <c r="G496" s="21"/>
      <c r="H496" s="21"/>
      <c r="I496" s="13">
        <f t="shared" si="73"/>
        <v>2255</v>
      </c>
      <c r="J496" s="22">
        <v>2254.5</v>
      </c>
      <c r="K496" s="59">
        <f t="shared" si="70"/>
        <v>99.97782705099779</v>
      </c>
      <c r="L496" s="12">
        <f>'[1]Arkusz1'!M505</f>
        <v>0</v>
      </c>
      <c r="M496" s="22"/>
      <c r="N496" s="22"/>
      <c r="O496" s="12">
        <f t="shared" si="74"/>
        <v>0</v>
      </c>
      <c r="P496" s="18"/>
      <c r="Q496" s="59"/>
      <c r="R496" s="12">
        <f t="shared" si="76"/>
        <v>2255</v>
      </c>
      <c r="S496" s="12">
        <f t="shared" si="71"/>
        <v>2254.5</v>
      </c>
      <c r="T496" s="57">
        <f t="shared" si="72"/>
        <v>99.97782705099779</v>
      </c>
    </row>
    <row r="497" spans="1:20" ht="12.75" customHeight="1">
      <c r="A497" s="29"/>
      <c r="B497" s="20"/>
      <c r="C497" s="19">
        <v>4110</v>
      </c>
      <c r="D497" s="20" t="s">
        <v>26</v>
      </c>
      <c r="E497" s="12">
        <f>'[1]Arkusz1'!N506</f>
        <v>4709</v>
      </c>
      <c r="F497" s="13">
        <f>'[1]Arkusz1'!I506</f>
        <v>4709</v>
      </c>
      <c r="G497" s="21"/>
      <c r="H497" s="21"/>
      <c r="I497" s="13">
        <f t="shared" si="73"/>
        <v>4709</v>
      </c>
      <c r="J497" s="22">
        <v>2449.46</v>
      </c>
      <c r="K497" s="59">
        <f t="shared" si="70"/>
        <v>52.01656402633255</v>
      </c>
      <c r="L497" s="12">
        <f>'[1]Arkusz1'!M506</f>
        <v>0</v>
      </c>
      <c r="M497" s="22"/>
      <c r="N497" s="22"/>
      <c r="O497" s="12">
        <f t="shared" si="74"/>
        <v>0</v>
      </c>
      <c r="P497" s="18"/>
      <c r="Q497" s="59"/>
      <c r="R497" s="12">
        <f t="shared" si="76"/>
        <v>4709</v>
      </c>
      <c r="S497" s="12">
        <f t="shared" si="71"/>
        <v>2449.46</v>
      </c>
      <c r="T497" s="57">
        <f t="shared" si="72"/>
        <v>52.01656402633255</v>
      </c>
    </row>
    <row r="498" spans="1:20" ht="12.75" customHeight="1">
      <c r="A498" s="29"/>
      <c r="B498" s="20"/>
      <c r="C498" s="19">
        <v>4120</v>
      </c>
      <c r="D498" s="20" t="s">
        <v>82</v>
      </c>
      <c r="E498" s="12">
        <f>'[1]Arkusz1'!N507</f>
        <v>753</v>
      </c>
      <c r="F498" s="13">
        <f>'[1]Arkusz1'!I507</f>
        <v>753</v>
      </c>
      <c r="G498" s="21"/>
      <c r="H498" s="21"/>
      <c r="I498" s="13">
        <f t="shared" si="73"/>
        <v>753</v>
      </c>
      <c r="J498" s="22">
        <v>298.14</v>
      </c>
      <c r="K498" s="59">
        <f t="shared" si="70"/>
        <v>39.59362549800797</v>
      </c>
      <c r="L498" s="12">
        <f>'[1]Arkusz1'!M507</f>
        <v>0</v>
      </c>
      <c r="M498" s="22"/>
      <c r="N498" s="22"/>
      <c r="O498" s="12">
        <f t="shared" si="74"/>
        <v>0</v>
      </c>
      <c r="P498" s="18"/>
      <c r="Q498" s="59"/>
      <c r="R498" s="12">
        <f t="shared" si="76"/>
        <v>753</v>
      </c>
      <c r="S498" s="12">
        <f t="shared" si="71"/>
        <v>298.14</v>
      </c>
      <c r="T498" s="57">
        <f t="shared" si="72"/>
        <v>39.59362549800797</v>
      </c>
    </row>
    <row r="499" spans="1:20" ht="12.75" customHeight="1">
      <c r="A499" s="29"/>
      <c r="B499" s="20"/>
      <c r="C499" s="19">
        <v>4210</v>
      </c>
      <c r="D499" s="20" t="s">
        <v>29</v>
      </c>
      <c r="E499" s="12">
        <f>'[1]Arkusz1'!N508</f>
        <v>4749</v>
      </c>
      <c r="F499" s="13">
        <f>'[1]Arkusz1'!I508</f>
        <v>4749</v>
      </c>
      <c r="G499" s="21"/>
      <c r="H499" s="21"/>
      <c r="I499" s="13">
        <f t="shared" si="73"/>
        <v>4749</v>
      </c>
      <c r="J499" s="22">
        <v>926.75</v>
      </c>
      <c r="K499" s="59">
        <f t="shared" si="70"/>
        <v>19.514634659928404</v>
      </c>
      <c r="L499" s="12">
        <f>'[1]Arkusz1'!M508</f>
        <v>0</v>
      </c>
      <c r="M499" s="22"/>
      <c r="N499" s="22"/>
      <c r="O499" s="12">
        <f t="shared" si="74"/>
        <v>0</v>
      </c>
      <c r="P499" s="18"/>
      <c r="Q499" s="59"/>
      <c r="R499" s="12">
        <f t="shared" si="76"/>
        <v>4749</v>
      </c>
      <c r="S499" s="12">
        <f t="shared" si="71"/>
        <v>926.75</v>
      </c>
      <c r="T499" s="57">
        <f t="shared" si="72"/>
        <v>19.514634659928404</v>
      </c>
    </row>
    <row r="500" spans="1:20" ht="11.25" customHeight="1">
      <c r="A500" s="29"/>
      <c r="B500" s="20"/>
      <c r="C500" s="19">
        <v>4260</v>
      </c>
      <c r="D500" s="20" t="s">
        <v>62</v>
      </c>
      <c r="E500" s="12">
        <f>'[1]Arkusz1'!N509</f>
        <v>5000</v>
      </c>
      <c r="F500" s="13">
        <f>'[1]Arkusz1'!I509</f>
        <v>5000</v>
      </c>
      <c r="G500" s="21"/>
      <c r="H500" s="21"/>
      <c r="I500" s="13">
        <f t="shared" si="73"/>
        <v>5000</v>
      </c>
      <c r="J500" s="22">
        <v>2646.05</v>
      </c>
      <c r="K500" s="59">
        <f t="shared" si="70"/>
        <v>52.921</v>
      </c>
      <c r="L500" s="12">
        <f>'[1]Arkusz1'!M509</f>
        <v>0</v>
      </c>
      <c r="M500" s="22"/>
      <c r="N500" s="22"/>
      <c r="O500" s="12">
        <f t="shared" si="74"/>
        <v>0</v>
      </c>
      <c r="P500" s="18"/>
      <c r="Q500" s="59"/>
      <c r="R500" s="12">
        <f t="shared" si="76"/>
        <v>5000</v>
      </c>
      <c r="S500" s="12">
        <f t="shared" si="71"/>
        <v>2646.05</v>
      </c>
      <c r="T500" s="57">
        <f t="shared" si="72"/>
        <v>52.921</v>
      </c>
    </row>
    <row r="501" spans="1:20" ht="12.75" customHeight="1">
      <c r="A501" s="29"/>
      <c r="B501" s="20"/>
      <c r="C501" s="19">
        <v>4270</v>
      </c>
      <c r="D501" s="20" t="s">
        <v>177</v>
      </c>
      <c r="E501" s="12">
        <f>'[1]Arkusz1'!N510</f>
        <v>1669</v>
      </c>
      <c r="F501" s="13">
        <f>'[1]Arkusz1'!I510</f>
        <v>1669</v>
      </c>
      <c r="G501" s="21"/>
      <c r="H501" s="21"/>
      <c r="I501" s="13">
        <f t="shared" si="73"/>
        <v>1669</v>
      </c>
      <c r="J501" s="22">
        <v>97.6</v>
      </c>
      <c r="K501" s="59">
        <f t="shared" si="70"/>
        <v>5.847813061713601</v>
      </c>
      <c r="L501" s="12">
        <f>'[1]Arkusz1'!M510</f>
        <v>0</v>
      </c>
      <c r="M501" s="22"/>
      <c r="N501" s="22"/>
      <c r="O501" s="12">
        <f t="shared" si="74"/>
        <v>0</v>
      </c>
      <c r="P501" s="18"/>
      <c r="Q501" s="59"/>
      <c r="R501" s="12">
        <f t="shared" si="76"/>
        <v>1669</v>
      </c>
      <c r="S501" s="12">
        <f t="shared" si="71"/>
        <v>97.6</v>
      </c>
      <c r="T501" s="57">
        <f t="shared" si="72"/>
        <v>5.847813061713601</v>
      </c>
    </row>
    <row r="502" spans="1:20" ht="12.75" customHeight="1">
      <c r="A502" s="29"/>
      <c r="B502" s="20"/>
      <c r="C502" s="19">
        <v>4280</v>
      </c>
      <c r="D502" s="20" t="s">
        <v>63</v>
      </c>
      <c r="E502" s="12">
        <f>'[1]Arkusz1'!N511</f>
        <v>200</v>
      </c>
      <c r="F502" s="13">
        <f>'[1]Arkusz1'!I511</f>
        <v>200</v>
      </c>
      <c r="G502" s="21"/>
      <c r="H502" s="21"/>
      <c r="I502" s="13">
        <f t="shared" si="73"/>
        <v>200</v>
      </c>
      <c r="J502" s="22">
        <v>59.6</v>
      </c>
      <c r="K502" s="59">
        <f t="shared" si="70"/>
        <v>29.8</v>
      </c>
      <c r="L502" s="12">
        <f>'[1]Arkusz1'!M511</f>
        <v>0</v>
      </c>
      <c r="M502" s="22"/>
      <c r="N502" s="22"/>
      <c r="O502" s="12">
        <f t="shared" si="74"/>
        <v>0</v>
      </c>
      <c r="P502" s="18"/>
      <c r="Q502" s="59"/>
      <c r="R502" s="12">
        <f t="shared" si="76"/>
        <v>200</v>
      </c>
      <c r="S502" s="12">
        <f t="shared" si="71"/>
        <v>59.6</v>
      </c>
      <c r="T502" s="57">
        <f t="shared" si="72"/>
        <v>29.8</v>
      </c>
    </row>
    <row r="503" spans="1:20" ht="13.5" customHeight="1">
      <c r="A503" s="29"/>
      <c r="B503" s="20"/>
      <c r="C503" s="19">
        <v>4300</v>
      </c>
      <c r="D503" s="20" t="s">
        <v>56</v>
      </c>
      <c r="E503" s="12">
        <f>'[1]Arkusz1'!N512</f>
        <v>5410</v>
      </c>
      <c r="F503" s="13">
        <f>'[1]Arkusz1'!I512</f>
        <v>5410</v>
      </c>
      <c r="G503" s="21"/>
      <c r="H503" s="21"/>
      <c r="I503" s="13">
        <f t="shared" si="73"/>
        <v>5410</v>
      </c>
      <c r="J503" s="22">
        <v>3283.45</v>
      </c>
      <c r="K503" s="59">
        <f t="shared" si="70"/>
        <v>60.69223659889094</v>
      </c>
      <c r="L503" s="12">
        <f>'[1]Arkusz1'!M512</f>
        <v>0</v>
      </c>
      <c r="M503" s="22"/>
      <c r="N503" s="22"/>
      <c r="O503" s="12">
        <f t="shared" si="74"/>
        <v>0</v>
      </c>
      <c r="P503" s="18"/>
      <c r="Q503" s="59"/>
      <c r="R503" s="12">
        <f t="shared" si="76"/>
        <v>5410</v>
      </c>
      <c r="S503" s="12">
        <f t="shared" si="71"/>
        <v>3283.45</v>
      </c>
      <c r="T503" s="57">
        <f t="shared" si="72"/>
        <v>60.69223659889094</v>
      </c>
    </row>
    <row r="504" spans="1:20" ht="25.5" customHeight="1">
      <c r="A504" s="29"/>
      <c r="B504" s="20"/>
      <c r="C504" s="19">
        <v>4360</v>
      </c>
      <c r="D504" s="26" t="s">
        <v>65</v>
      </c>
      <c r="E504" s="12">
        <f>'[1]Arkusz1'!N513</f>
        <v>1200</v>
      </c>
      <c r="F504" s="13">
        <f>'[1]Arkusz1'!I513</f>
        <v>1200</v>
      </c>
      <c r="G504" s="21"/>
      <c r="H504" s="21"/>
      <c r="I504" s="13">
        <f t="shared" si="73"/>
        <v>1200</v>
      </c>
      <c r="J504" s="22">
        <v>492.88</v>
      </c>
      <c r="K504" s="59">
        <f t="shared" si="70"/>
        <v>41.07333333333333</v>
      </c>
      <c r="L504" s="12">
        <f>'[1]Arkusz1'!M513</f>
        <v>0</v>
      </c>
      <c r="M504" s="22"/>
      <c r="N504" s="22"/>
      <c r="O504" s="12">
        <f t="shared" si="74"/>
        <v>0</v>
      </c>
      <c r="P504" s="18"/>
      <c r="Q504" s="59"/>
      <c r="R504" s="12">
        <f t="shared" si="76"/>
        <v>1200</v>
      </c>
      <c r="S504" s="12">
        <f t="shared" si="71"/>
        <v>492.88</v>
      </c>
      <c r="T504" s="57">
        <f t="shared" si="72"/>
        <v>41.07333333333333</v>
      </c>
    </row>
    <row r="505" spans="1:20" ht="12.75" customHeight="1">
      <c r="A505" s="29"/>
      <c r="B505" s="20"/>
      <c r="C505" s="19">
        <v>4400</v>
      </c>
      <c r="D505" s="20" t="s">
        <v>139</v>
      </c>
      <c r="E505" s="12">
        <f>'[1]Arkusz1'!N514</f>
        <v>3996</v>
      </c>
      <c r="F505" s="13">
        <f>'[1]Arkusz1'!I514</f>
        <v>3996</v>
      </c>
      <c r="G505" s="21"/>
      <c r="H505" s="21"/>
      <c r="I505" s="13">
        <f t="shared" si="73"/>
        <v>3996</v>
      </c>
      <c r="J505" s="22">
        <v>2058</v>
      </c>
      <c r="K505" s="59">
        <f t="shared" si="70"/>
        <v>51.5015015015015</v>
      </c>
      <c r="L505" s="12">
        <f>'[1]Arkusz1'!M514</f>
        <v>0</v>
      </c>
      <c r="M505" s="22"/>
      <c r="N505" s="22"/>
      <c r="O505" s="12">
        <f t="shared" si="74"/>
        <v>0</v>
      </c>
      <c r="P505" s="18"/>
      <c r="Q505" s="59"/>
      <c r="R505" s="12">
        <f t="shared" si="76"/>
        <v>3996</v>
      </c>
      <c r="S505" s="12">
        <f t="shared" si="71"/>
        <v>2058</v>
      </c>
      <c r="T505" s="57">
        <f t="shared" si="72"/>
        <v>51.5015015015015</v>
      </c>
    </row>
    <row r="506" spans="1:20" ht="12.75" customHeight="1">
      <c r="A506" s="29"/>
      <c r="B506" s="20"/>
      <c r="C506" s="19">
        <v>4410</v>
      </c>
      <c r="D506" s="20" t="s">
        <v>67</v>
      </c>
      <c r="E506" s="12">
        <f>'[1]Arkusz1'!N515</f>
        <v>400</v>
      </c>
      <c r="F506" s="13">
        <f>'[1]Arkusz1'!I515</f>
        <v>400</v>
      </c>
      <c r="G506" s="21"/>
      <c r="H506" s="21"/>
      <c r="I506" s="13">
        <f t="shared" si="73"/>
        <v>400</v>
      </c>
      <c r="J506" s="22">
        <v>153.78</v>
      </c>
      <c r="K506" s="59">
        <f t="shared" si="70"/>
        <v>38.445</v>
      </c>
      <c r="L506" s="12">
        <f>'[1]Arkusz1'!M515</f>
        <v>0</v>
      </c>
      <c r="M506" s="22"/>
      <c r="N506" s="22"/>
      <c r="O506" s="12">
        <f t="shared" si="74"/>
        <v>0</v>
      </c>
      <c r="P506" s="18"/>
      <c r="Q506" s="59"/>
      <c r="R506" s="12">
        <f t="shared" si="76"/>
        <v>400</v>
      </c>
      <c r="S506" s="12">
        <f t="shared" si="71"/>
        <v>153.78</v>
      </c>
      <c r="T506" s="57">
        <f t="shared" si="72"/>
        <v>38.445</v>
      </c>
    </row>
    <row r="507" spans="1:20" ht="12.75" customHeight="1">
      <c r="A507" s="29"/>
      <c r="B507" s="20"/>
      <c r="C507" s="19">
        <v>4440</v>
      </c>
      <c r="D507" s="20" t="s">
        <v>118</v>
      </c>
      <c r="E507" s="12">
        <f>'[1]Arkusz1'!N516</f>
        <v>1048</v>
      </c>
      <c r="F507" s="13">
        <f>'[1]Arkusz1'!I516</f>
        <v>1048</v>
      </c>
      <c r="G507" s="21"/>
      <c r="H507" s="21"/>
      <c r="I507" s="13">
        <f t="shared" si="73"/>
        <v>1048</v>
      </c>
      <c r="J507" s="22">
        <v>786</v>
      </c>
      <c r="K507" s="59">
        <f t="shared" si="70"/>
        <v>75</v>
      </c>
      <c r="L507" s="12">
        <f>'[1]Arkusz1'!M516</f>
        <v>0</v>
      </c>
      <c r="M507" s="22"/>
      <c r="N507" s="22"/>
      <c r="O507" s="12">
        <f t="shared" si="74"/>
        <v>0</v>
      </c>
      <c r="P507" s="18"/>
      <c r="Q507" s="59"/>
      <c r="R507" s="12">
        <f t="shared" si="76"/>
        <v>1048</v>
      </c>
      <c r="S507" s="12">
        <f t="shared" si="71"/>
        <v>786</v>
      </c>
      <c r="T507" s="57">
        <f t="shared" si="72"/>
        <v>75</v>
      </c>
    </row>
    <row r="508" spans="1:20" ht="15">
      <c r="A508" s="29"/>
      <c r="B508" s="20"/>
      <c r="C508" s="19">
        <v>4700</v>
      </c>
      <c r="D508" s="20" t="s">
        <v>72</v>
      </c>
      <c r="E508" s="12">
        <f>'[1]Arkusz1'!N517</f>
        <v>31</v>
      </c>
      <c r="F508" s="13">
        <f>'[1]Arkusz1'!I517</f>
        <v>31</v>
      </c>
      <c r="G508" s="21"/>
      <c r="H508" s="21"/>
      <c r="I508" s="13">
        <f t="shared" si="73"/>
        <v>31</v>
      </c>
      <c r="J508" s="22">
        <v>30.5</v>
      </c>
      <c r="K508" s="59">
        <f t="shared" si="70"/>
        <v>98.38709677419355</v>
      </c>
      <c r="L508" s="12">
        <f>'[1]Arkusz1'!M517</f>
        <v>0</v>
      </c>
      <c r="M508" s="22"/>
      <c r="N508" s="22"/>
      <c r="O508" s="12">
        <f t="shared" si="74"/>
        <v>0</v>
      </c>
      <c r="P508" s="18"/>
      <c r="Q508" s="59"/>
      <c r="R508" s="12">
        <f t="shared" si="76"/>
        <v>31</v>
      </c>
      <c r="S508" s="12">
        <f t="shared" si="71"/>
        <v>30.5</v>
      </c>
      <c r="T508" s="57">
        <f t="shared" si="72"/>
        <v>98.38709677419355</v>
      </c>
    </row>
    <row r="509" spans="1:20" ht="12.75" customHeight="1">
      <c r="A509" s="29"/>
      <c r="B509" s="20"/>
      <c r="C509" s="19"/>
      <c r="D509" s="20"/>
      <c r="E509" s="12"/>
      <c r="F509" s="13"/>
      <c r="G509" s="21"/>
      <c r="H509" s="21"/>
      <c r="I509" s="13"/>
      <c r="J509" s="18"/>
      <c r="K509" s="58"/>
      <c r="L509" s="12" t="e">
        <f>'[1]Arkusz1'!M518</f>
        <v>#REF!</v>
      </c>
      <c r="M509" s="22"/>
      <c r="N509" s="22"/>
      <c r="O509" s="12"/>
      <c r="P509" s="18"/>
      <c r="Q509" s="58"/>
      <c r="R509" s="12"/>
      <c r="S509" s="12"/>
      <c r="T509" s="57"/>
    </row>
    <row r="510" spans="1:20" s="14" customFormat="1" ht="12.75" customHeight="1">
      <c r="A510" s="28"/>
      <c r="B510" s="16">
        <v>85446</v>
      </c>
      <c r="C510" s="15"/>
      <c r="D510" s="16" t="s">
        <v>182</v>
      </c>
      <c r="E510" s="12">
        <f>'[1]Arkusz1'!N519</f>
        <v>1187</v>
      </c>
      <c r="F510" s="13">
        <f>'[1]Arkusz1'!I519</f>
        <v>1187</v>
      </c>
      <c r="G510" s="17"/>
      <c r="H510" s="17"/>
      <c r="I510" s="13">
        <f t="shared" si="73"/>
        <v>1187</v>
      </c>
      <c r="J510" s="18"/>
      <c r="K510" s="58">
        <f t="shared" si="70"/>
        <v>0</v>
      </c>
      <c r="L510" s="12">
        <f>'[1]Arkusz1'!M519</f>
        <v>0</v>
      </c>
      <c r="M510" s="18">
        <f>SUM(M511:M511)</f>
        <v>0</v>
      </c>
      <c r="N510" s="18">
        <f>SUM(N511:N511)</f>
        <v>0</v>
      </c>
      <c r="O510" s="12">
        <f t="shared" si="74"/>
        <v>0</v>
      </c>
      <c r="P510" s="18"/>
      <c r="Q510" s="58"/>
      <c r="R510" s="12">
        <f>I510+O510</f>
        <v>1187</v>
      </c>
      <c r="S510" s="12">
        <f t="shared" si="71"/>
        <v>0</v>
      </c>
      <c r="T510" s="57">
        <f t="shared" si="72"/>
        <v>0</v>
      </c>
    </row>
    <row r="511" spans="1:20" ht="16.5" customHeight="1">
      <c r="A511" s="29"/>
      <c r="B511" s="20"/>
      <c r="C511" s="19">
        <v>4700</v>
      </c>
      <c r="D511" s="20" t="s">
        <v>72</v>
      </c>
      <c r="E511" s="12">
        <f>'[1]Arkusz1'!N520</f>
        <v>1187</v>
      </c>
      <c r="F511" s="13">
        <f>'[1]Arkusz1'!I520</f>
        <v>1187</v>
      </c>
      <c r="G511" s="21"/>
      <c r="H511" s="21"/>
      <c r="I511" s="13">
        <f t="shared" si="73"/>
        <v>1187</v>
      </c>
      <c r="J511" s="22"/>
      <c r="K511" s="59">
        <f t="shared" si="70"/>
        <v>0</v>
      </c>
      <c r="L511" s="12">
        <f>'[1]Arkusz1'!M520</f>
        <v>0</v>
      </c>
      <c r="M511" s="22"/>
      <c r="N511" s="22"/>
      <c r="O511" s="12">
        <f t="shared" si="74"/>
        <v>0</v>
      </c>
      <c r="P511" s="18"/>
      <c r="Q511" s="59"/>
      <c r="R511" s="12">
        <f>I511+O511</f>
        <v>1187</v>
      </c>
      <c r="S511" s="12">
        <f t="shared" si="71"/>
        <v>0</v>
      </c>
      <c r="T511" s="57">
        <f t="shared" si="72"/>
        <v>0</v>
      </c>
    </row>
    <row r="512" spans="1:20" ht="15">
      <c r="A512" s="29"/>
      <c r="B512" s="20"/>
      <c r="C512" s="19"/>
      <c r="D512" s="20"/>
      <c r="E512" s="12"/>
      <c r="F512" s="13"/>
      <c r="G512" s="21"/>
      <c r="H512" s="21"/>
      <c r="I512" s="13"/>
      <c r="J512" s="18"/>
      <c r="K512" s="58"/>
      <c r="L512" s="12"/>
      <c r="M512" s="22"/>
      <c r="N512" s="22"/>
      <c r="O512" s="12"/>
      <c r="P512" s="18"/>
      <c r="Q512" s="58"/>
      <c r="R512" s="12"/>
      <c r="S512" s="12"/>
      <c r="T512" s="57"/>
    </row>
    <row r="513" spans="1:20" s="14" customFormat="1" ht="14.25">
      <c r="A513" s="28"/>
      <c r="B513" s="16">
        <v>85495</v>
      </c>
      <c r="C513" s="15"/>
      <c r="D513" s="16" t="s">
        <v>46</v>
      </c>
      <c r="E513" s="12">
        <f>'[1]Arkusz1'!N522</f>
        <v>76740</v>
      </c>
      <c r="F513" s="13">
        <f>'[1]Arkusz1'!I522</f>
        <v>76740</v>
      </c>
      <c r="G513" s="17">
        <f>SUM(G514:G523)</f>
        <v>0</v>
      </c>
      <c r="H513" s="17">
        <f>SUM(H514:H523)</f>
        <v>0</v>
      </c>
      <c r="I513" s="13">
        <f t="shared" si="73"/>
        <v>76740</v>
      </c>
      <c r="J513" s="18">
        <v>21823.51</v>
      </c>
      <c r="K513" s="58">
        <f t="shared" si="70"/>
        <v>28.43824602554079</v>
      </c>
      <c r="L513" s="12">
        <f>'[1]Arkusz1'!M522</f>
        <v>0</v>
      </c>
      <c r="M513" s="18">
        <f>SUM(M515:M523)</f>
        <v>0</v>
      </c>
      <c r="N513" s="18">
        <f>SUM(N515:N523)</f>
        <v>0</v>
      </c>
      <c r="O513" s="12">
        <f t="shared" si="74"/>
        <v>0</v>
      </c>
      <c r="P513" s="18"/>
      <c r="Q513" s="58"/>
      <c r="R513" s="12">
        <f aca="true" t="shared" si="77" ref="R513:R523">I513+O513</f>
        <v>76740</v>
      </c>
      <c r="S513" s="12">
        <f t="shared" si="71"/>
        <v>21823.51</v>
      </c>
      <c r="T513" s="57">
        <f t="shared" si="72"/>
        <v>28.43824602554079</v>
      </c>
    </row>
    <row r="514" spans="1:20" ht="24.75" customHeight="1">
      <c r="A514" s="29"/>
      <c r="B514" s="20"/>
      <c r="C514" s="19">
        <v>2820</v>
      </c>
      <c r="D514" s="27" t="s">
        <v>183</v>
      </c>
      <c r="E514" s="12">
        <f>'[1]Arkusz1'!N523</f>
        <v>35520</v>
      </c>
      <c r="F514" s="13">
        <f>'[1]Arkusz1'!I523</f>
        <v>35520</v>
      </c>
      <c r="G514" s="21"/>
      <c r="H514" s="21"/>
      <c r="I514" s="13">
        <f t="shared" si="73"/>
        <v>35520</v>
      </c>
      <c r="J514" s="22">
        <v>17760</v>
      </c>
      <c r="K514" s="59">
        <f aca="true" t="shared" si="78" ref="K514:K573">J514*100/I514</f>
        <v>50</v>
      </c>
      <c r="L514" s="12">
        <f>'[1]Arkusz1'!M523</f>
        <v>0</v>
      </c>
      <c r="M514" s="22"/>
      <c r="N514" s="22"/>
      <c r="O514" s="12">
        <f t="shared" si="74"/>
        <v>0</v>
      </c>
      <c r="P514" s="18"/>
      <c r="Q514" s="59"/>
      <c r="R514" s="12">
        <f t="shared" si="77"/>
        <v>35520</v>
      </c>
      <c r="S514" s="12">
        <f aca="true" t="shared" si="79" ref="S514:S576">J514+P514</f>
        <v>17760</v>
      </c>
      <c r="T514" s="57">
        <f aca="true" t="shared" si="80" ref="T514:T576">S514*100/R514</f>
        <v>50</v>
      </c>
    </row>
    <row r="515" spans="1:20" ht="16.5" customHeight="1">
      <c r="A515" s="29"/>
      <c r="B515" s="20"/>
      <c r="C515" s="19">
        <v>4040</v>
      </c>
      <c r="D515" s="20" t="s">
        <v>60</v>
      </c>
      <c r="E515" s="12">
        <f>'[1]Arkusz1'!N524</f>
        <v>1100</v>
      </c>
      <c r="F515" s="13">
        <f>'[1]Arkusz1'!I524</f>
        <v>1100</v>
      </c>
      <c r="G515" s="21"/>
      <c r="H515" s="21"/>
      <c r="I515" s="13">
        <f t="shared" si="73"/>
        <v>1100</v>
      </c>
      <c r="J515" s="22">
        <v>1086</v>
      </c>
      <c r="K515" s="59">
        <f t="shared" si="78"/>
        <v>98.72727272727273</v>
      </c>
      <c r="L515" s="12">
        <f>'[1]Arkusz1'!M524</f>
        <v>0</v>
      </c>
      <c r="M515" s="22"/>
      <c r="N515" s="22"/>
      <c r="O515" s="12">
        <f t="shared" si="74"/>
        <v>0</v>
      </c>
      <c r="P515" s="18"/>
      <c r="Q515" s="59"/>
      <c r="R515" s="12">
        <f t="shared" si="77"/>
        <v>1100</v>
      </c>
      <c r="S515" s="12">
        <f t="shared" si="79"/>
        <v>1086</v>
      </c>
      <c r="T515" s="57">
        <f t="shared" si="80"/>
        <v>98.72727272727273</v>
      </c>
    </row>
    <row r="516" spans="1:20" ht="14.25" customHeight="1">
      <c r="A516" s="29"/>
      <c r="B516" s="20"/>
      <c r="C516" s="19">
        <v>4110</v>
      </c>
      <c r="D516" s="20" t="s">
        <v>26</v>
      </c>
      <c r="E516" s="12">
        <f>'[1]Arkusz1'!N525</f>
        <v>200</v>
      </c>
      <c r="F516" s="13">
        <f>'[1]Arkusz1'!I525</f>
        <v>200</v>
      </c>
      <c r="G516" s="21"/>
      <c r="H516" s="21"/>
      <c r="I516" s="13">
        <f t="shared" si="73"/>
        <v>200</v>
      </c>
      <c r="J516" s="22">
        <v>163.98</v>
      </c>
      <c r="K516" s="59">
        <f t="shared" si="78"/>
        <v>81.99</v>
      </c>
      <c r="L516" s="12">
        <f>'[1]Arkusz1'!M525</f>
        <v>0</v>
      </c>
      <c r="M516" s="22"/>
      <c r="N516" s="22"/>
      <c r="O516" s="12">
        <f t="shared" si="74"/>
        <v>0</v>
      </c>
      <c r="P516" s="18"/>
      <c r="Q516" s="59"/>
      <c r="R516" s="12">
        <f t="shared" si="77"/>
        <v>200</v>
      </c>
      <c r="S516" s="12">
        <f t="shared" si="79"/>
        <v>163.98</v>
      </c>
      <c r="T516" s="57">
        <f t="shared" si="80"/>
        <v>81.99</v>
      </c>
    </row>
    <row r="517" spans="1:20" ht="12.75" customHeight="1">
      <c r="A517" s="29"/>
      <c r="B517" s="20"/>
      <c r="C517" s="19">
        <v>4120</v>
      </c>
      <c r="D517" s="20" t="s">
        <v>82</v>
      </c>
      <c r="E517" s="12">
        <f>'[1]Arkusz1'!N526</f>
        <v>40</v>
      </c>
      <c r="F517" s="13">
        <f>'[1]Arkusz1'!I526</f>
        <v>40</v>
      </c>
      <c r="G517" s="21"/>
      <c r="H517" s="21"/>
      <c r="I517" s="13">
        <f t="shared" si="73"/>
        <v>40</v>
      </c>
      <c r="J517" s="22">
        <v>26.61</v>
      </c>
      <c r="K517" s="59">
        <f t="shared" si="78"/>
        <v>66.525</v>
      </c>
      <c r="L517" s="12">
        <f>'[1]Arkusz1'!M526</f>
        <v>0</v>
      </c>
      <c r="M517" s="22"/>
      <c r="N517" s="22"/>
      <c r="O517" s="12">
        <f t="shared" si="74"/>
        <v>0</v>
      </c>
      <c r="P517" s="18"/>
      <c r="Q517" s="59"/>
      <c r="R517" s="12">
        <f t="shared" si="77"/>
        <v>40</v>
      </c>
      <c r="S517" s="12">
        <f t="shared" si="79"/>
        <v>26.61</v>
      </c>
      <c r="T517" s="57">
        <f t="shared" si="80"/>
        <v>66.525</v>
      </c>
    </row>
    <row r="518" spans="1:20" ht="15">
      <c r="A518" s="29"/>
      <c r="B518" s="20"/>
      <c r="C518" s="19">
        <v>4170</v>
      </c>
      <c r="D518" s="20" t="s">
        <v>28</v>
      </c>
      <c r="E518" s="12">
        <f>'[1]Arkusz1'!N527</f>
        <v>8400</v>
      </c>
      <c r="F518" s="13">
        <f>'[1]Arkusz1'!I527</f>
        <v>8400</v>
      </c>
      <c r="G518" s="21"/>
      <c r="H518" s="21"/>
      <c r="I518" s="13">
        <f t="shared" si="73"/>
        <v>8400</v>
      </c>
      <c r="J518" s="22"/>
      <c r="K518" s="59">
        <f t="shared" si="78"/>
        <v>0</v>
      </c>
      <c r="L518" s="12">
        <f>'[1]Arkusz1'!M527</f>
        <v>0</v>
      </c>
      <c r="M518" s="22"/>
      <c r="N518" s="22"/>
      <c r="O518" s="12">
        <f t="shared" si="74"/>
        <v>0</v>
      </c>
      <c r="P518" s="18"/>
      <c r="Q518" s="59"/>
      <c r="R518" s="12">
        <f t="shared" si="77"/>
        <v>8400</v>
      </c>
      <c r="S518" s="12">
        <f t="shared" si="79"/>
        <v>0</v>
      </c>
      <c r="T518" s="57">
        <f t="shared" si="80"/>
        <v>0</v>
      </c>
    </row>
    <row r="519" spans="1:20" ht="15">
      <c r="A519" s="29"/>
      <c r="B519" s="20"/>
      <c r="C519" s="19">
        <v>4210</v>
      </c>
      <c r="D519" s="20" t="s">
        <v>29</v>
      </c>
      <c r="E519" s="12">
        <f>'[1]Arkusz1'!N528</f>
        <v>9000</v>
      </c>
      <c r="F519" s="13">
        <f>'[1]Arkusz1'!I528</f>
        <v>9000</v>
      </c>
      <c r="G519" s="21"/>
      <c r="H519" s="21"/>
      <c r="I519" s="13">
        <f t="shared" si="73"/>
        <v>9000</v>
      </c>
      <c r="J519" s="22"/>
      <c r="K519" s="59">
        <f t="shared" si="78"/>
        <v>0</v>
      </c>
      <c r="L519" s="12">
        <f>'[1]Arkusz1'!M528</f>
        <v>0</v>
      </c>
      <c r="M519" s="22"/>
      <c r="N519" s="22"/>
      <c r="O519" s="12">
        <f t="shared" si="74"/>
        <v>0</v>
      </c>
      <c r="P519" s="18"/>
      <c r="Q519" s="59"/>
      <c r="R519" s="12">
        <f t="shared" si="77"/>
        <v>9000</v>
      </c>
      <c r="S519" s="12">
        <f t="shared" si="79"/>
        <v>0</v>
      </c>
      <c r="T519" s="57">
        <f t="shared" si="80"/>
        <v>0</v>
      </c>
    </row>
    <row r="520" spans="1:20" ht="15">
      <c r="A520" s="29"/>
      <c r="B520" s="20"/>
      <c r="C520" s="19">
        <v>4260</v>
      </c>
      <c r="D520" s="20" t="s">
        <v>62</v>
      </c>
      <c r="E520" s="12">
        <f>'[1]Arkusz1'!N529</f>
        <v>4600</v>
      </c>
      <c r="F520" s="13">
        <f>'[1]Arkusz1'!I529</f>
        <v>4600</v>
      </c>
      <c r="G520" s="21"/>
      <c r="H520" s="21"/>
      <c r="I520" s="13">
        <f t="shared" si="73"/>
        <v>4600</v>
      </c>
      <c r="J520" s="22"/>
      <c r="K520" s="59">
        <f t="shared" si="78"/>
        <v>0</v>
      </c>
      <c r="L520" s="12">
        <f>'[1]Arkusz1'!M529</f>
        <v>0</v>
      </c>
      <c r="M520" s="22"/>
      <c r="N520" s="22"/>
      <c r="O520" s="12">
        <f t="shared" si="74"/>
        <v>0</v>
      </c>
      <c r="P520" s="18"/>
      <c r="Q520" s="59"/>
      <c r="R520" s="12">
        <f t="shared" si="77"/>
        <v>4600</v>
      </c>
      <c r="S520" s="12">
        <f t="shared" si="79"/>
        <v>0</v>
      </c>
      <c r="T520" s="57">
        <f t="shared" si="80"/>
        <v>0</v>
      </c>
    </row>
    <row r="521" spans="1:20" ht="14.25" customHeight="1">
      <c r="A521" s="29"/>
      <c r="B521" s="20"/>
      <c r="C521" s="19">
        <v>4270</v>
      </c>
      <c r="D521" s="20" t="s">
        <v>177</v>
      </c>
      <c r="E521" s="12">
        <f>'[1]Arkusz1'!N530</f>
        <v>5000</v>
      </c>
      <c r="F521" s="13">
        <f>'[1]Arkusz1'!I530</f>
        <v>5000</v>
      </c>
      <c r="G521" s="21"/>
      <c r="H521" s="21"/>
      <c r="I521" s="13">
        <f t="shared" si="73"/>
        <v>5000</v>
      </c>
      <c r="J521" s="22"/>
      <c r="K521" s="59">
        <f t="shared" si="78"/>
        <v>0</v>
      </c>
      <c r="L521" s="12">
        <f>'[1]Arkusz1'!M530</f>
        <v>0</v>
      </c>
      <c r="M521" s="22"/>
      <c r="N521" s="22"/>
      <c r="O521" s="12">
        <f t="shared" si="74"/>
        <v>0</v>
      </c>
      <c r="P521" s="18"/>
      <c r="Q521" s="59"/>
      <c r="R521" s="12">
        <f t="shared" si="77"/>
        <v>5000</v>
      </c>
      <c r="S521" s="12">
        <f t="shared" si="79"/>
        <v>0</v>
      </c>
      <c r="T521" s="57">
        <f t="shared" si="80"/>
        <v>0</v>
      </c>
    </row>
    <row r="522" spans="1:20" ht="14.25" customHeight="1">
      <c r="A522" s="29"/>
      <c r="B522" s="20"/>
      <c r="C522" s="19">
        <v>4300</v>
      </c>
      <c r="D522" s="20" t="s">
        <v>56</v>
      </c>
      <c r="E522" s="12">
        <f>'[1]Arkusz1'!N531</f>
        <v>11680</v>
      </c>
      <c r="F522" s="13">
        <f>'[1]Arkusz1'!I531</f>
        <v>11680</v>
      </c>
      <c r="G522" s="21"/>
      <c r="H522" s="21"/>
      <c r="I522" s="13">
        <f t="shared" si="73"/>
        <v>11680</v>
      </c>
      <c r="J522" s="22">
        <v>2000</v>
      </c>
      <c r="K522" s="59">
        <f t="shared" si="78"/>
        <v>17.123287671232877</v>
      </c>
      <c r="L522" s="12">
        <f>'[1]Arkusz1'!M531</f>
        <v>0</v>
      </c>
      <c r="M522" s="22"/>
      <c r="N522" s="22"/>
      <c r="O522" s="12">
        <f t="shared" si="74"/>
        <v>0</v>
      </c>
      <c r="P522" s="18"/>
      <c r="Q522" s="59"/>
      <c r="R522" s="12">
        <f t="shared" si="77"/>
        <v>11680</v>
      </c>
      <c r="S522" s="12">
        <f t="shared" si="79"/>
        <v>2000</v>
      </c>
      <c r="T522" s="57">
        <f t="shared" si="80"/>
        <v>17.123287671232877</v>
      </c>
    </row>
    <row r="523" spans="1:20" ht="12.75" customHeight="1">
      <c r="A523" s="29"/>
      <c r="B523" s="20"/>
      <c r="C523" s="19">
        <v>4430</v>
      </c>
      <c r="D523" s="20" t="s">
        <v>31</v>
      </c>
      <c r="E523" s="12">
        <f>'[1]Arkusz1'!N532</f>
        <v>1200</v>
      </c>
      <c r="F523" s="13">
        <f>'[1]Arkusz1'!I532</f>
        <v>1200</v>
      </c>
      <c r="G523" s="21"/>
      <c r="H523" s="21"/>
      <c r="I523" s="13">
        <f t="shared" si="73"/>
        <v>1200</v>
      </c>
      <c r="J523" s="22">
        <v>786.92</v>
      </c>
      <c r="K523" s="59">
        <f t="shared" si="78"/>
        <v>65.57666666666667</v>
      </c>
      <c r="L523" s="12">
        <f>'[1]Arkusz1'!M532</f>
        <v>0</v>
      </c>
      <c r="M523" s="22"/>
      <c r="N523" s="22"/>
      <c r="O523" s="12">
        <f t="shared" si="74"/>
        <v>0</v>
      </c>
      <c r="P523" s="18"/>
      <c r="Q523" s="59"/>
      <c r="R523" s="12">
        <f t="shared" si="77"/>
        <v>1200</v>
      </c>
      <c r="S523" s="12">
        <f t="shared" si="79"/>
        <v>786.92</v>
      </c>
      <c r="T523" s="57">
        <f t="shared" si="80"/>
        <v>65.57666666666667</v>
      </c>
    </row>
    <row r="524" spans="1:20" ht="12.75" customHeight="1">
      <c r="A524" s="29"/>
      <c r="B524" s="20"/>
      <c r="C524" s="19"/>
      <c r="D524" s="20"/>
      <c r="E524" s="12"/>
      <c r="F524" s="13"/>
      <c r="G524" s="21"/>
      <c r="H524" s="21"/>
      <c r="I524" s="13"/>
      <c r="J524" s="18"/>
      <c r="K524" s="58"/>
      <c r="L524" s="12"/>
      <c r="M524" s="22"/>
      <c r="N524" s="22"/>
      <c r="O524" s="12"/>
      <c r="P524" s="18"/>
      <c r="Q524" s="58"/>
      <c r="R524" s="12"/>
      <c r="S524" s="12"/>
      <c r="T524" s="57"/>
    </row>
    <row r="525" spans="1:20" s="14" customFormat="1" ht="12.75" customHeight="1">
      <c r="A525" s="25">
        <v>900</v>
      </c>
      <c r="B525" s="30"/>
      <c r="C525" s="9"/>
      <c r="D525" s="30" t="s">
        <v>184</v>
      </c>
      <c r="E525" s="12">
        <f>'[1]Arkusz1'!N534</f>
        <v>1530649</v>
      </c>
      <c r="F525" s="13">
        <f>'[1]Arkusz1'!I534</f>
        <v>399649</v>
      </c>
      <c r="G525" s="12">
        <f>G526+G533+G537+G541+G544+G549+G553</f>
        <v>0</v>
      </c>
      <c r="H525" s="12">
        <f>H526+H533+H537+H541+H544+H549+H553</f>
        <v>0</v>
      </c>
      <c r="I525" s="13">
        <f t="shared" si="73"/>
        <v>399649</v>
      </c>
      <c r="J525" s="12">
        <f>J526+J533+J537+J541+J544+J549+J553</f>
        <v>206774.72</v>
      </c>
      <c r="K525" s="57">
        <f t="shared" si="78"/>
        <v>51.73908104361577</v>
      </c>
      <c r="L525" s="12">
        <f>'[1]Arkusz1'!M534</f>
        <v>1131000</v>
      </c>
      <c r="M525" s="12">
        <f>M533+M537+M544+M549+M553+M526+M541</f>
        <v>0</v>
      </c>
      <c r="N525" s="12">
        <f>N533+N537+N544+N549+N553+N526+N541</f>
        <v>0</v>
      </c>
      <c r="O525" s="12">
        <f t="shared" si="74"/>
        <v>1131000</v>
      </c>
      <c r="P525" s="12">
        <f>P544+P549+P553</f>
        <v>235504.09</v>
      </c>
      <c r="Q525" s="57">
        <f>P525*100/O525</f>
        <v>20.822642793987622</v>
      </c>
      <c r="R525" s="12">
        <f>I525+O525</f>
        <v>1530649</v>
      </c>
      <c r="S525" s="12">
        <f t="shared" si="79"/>
        <v>442278.81</v>
      </c>
      <c r="T525" s="57">
        <f t="shared" si="80"/>
        <v>28.894855058213867</v>
      </c>
    </row>
    <row r="526" spans="1:20" s="14" customFormat="1" ht="12.75" customHeight="1">
      <c r="A526" s="37"/>
      <c r="B526" s="38">
        <v>90002</v>
      </c>
      <c r="C526" s="39"/>
      <c r="D526" s="38" t="s">
        <v>185</v>
      </c>
      <c r="E526" s="12">
        <f>'[1]Arkusz1'!N535</f>
        <v>37329</v>
      </c>
      <c r="F526" s="13">
        <f>'[1]Arkusz1'!I535</f>
        <v>37329</v>
      </c>
      <c r="G526" s="17">
        <f>SUM(G527:G531)</f>
        <v>0</v>
      </c>
      <c r="H526" s="17">
        <f>SUM(H527:H531)</f>
        <v>0</v>
      </c>
      <c r="I526" s="13">
        <f t="shared" si="73"/>
        <v>37329</v>
      </c>
      <c r="J526" s="18">
        <v>12739.24</v>
      </c>
      <c r="K526" s="58">
        <f t="shared" si="78"/>
        <v>34.12692544670364</v>
      </c>
      <c r="L526" s="12">
        <f>'[1]Arkusz1'!M535</f>
        <v>0</v>
      </c>
      <c r="M526" s="18">
        <f>SUM(M528:M531)</f>
        <v>0</v>
      </c>
      <c r="N526" s="18">
        <f>SUM(N527:N528)</f>
        <v>0</v>
      </c>
      <c r="O526" s="12">
        <f t="shared" si="74"/>
        <v>0</v>
      </c>
      <c r="P526" s="18"/>
      <c r="Q526" s="58"/>
      <c r="R526" s="12">
        <f>I526+O526</f>
        <v>37329</v>
      </c>
      <c r="S526" s="12">
        <f t="shared" si="79"/>
        <v>12739.24</v>
      </c>
      <c r="T526" s="57">
        <f t="shared" si="80"/>
        <v>34.12692544670364</v>
      </c>
    </row>
    <row r="527" spans="1:20" ht="12" customHeight="1">
      <c r="A527" s="37"/>
      <c r="B527" s="42"/>
      <c r="C527" s="15"/>
      <c r="D527" s="20" t="s">
        <v>122</v>
      </c>
      <c r="E527" s="12"/>
      <c r="F527" s="13"/>
      <c r="G527" s="21"/>
      <c r="H527" s="21"/>
      <c r="I527" s="13"/>
      <c r="J527" s="18"/>
      <c r="K527" s="58"/>
      <c r="L527" s="12"/>
      <c r="M527" s="22"/>
      <c r="N527" s="22"/>
      <c r="O527" s="12"/>
      <c r="P527" s="18"/>
      <c r="Q527" s="58"/>
      <c r="R527" s="12"/>
      <c r="S527" s="12"/>
      <c r="T527" s="57"/>
    </row>
    <row r="528" spans="1:20" ht="12.75" customHeight="1">
      <c r="A528" s="37"/>
      <c r="B528" s="38"/>
      <c r="C528" s="19">
        <v>2310</v>
      </c>
      <c r="D528" s="20" t="s">
        <v>123</v>
      </c>
      <c r="E528" s="12">
        <f>'[1]Arkusz1'!N537</f>
        <v>12566</v>
      </c>
      <c r="F528" s="13">
        <f>'[1]Arkusz1'!I537</f>
        <v>12566</v>
      </c>
      <c r="G528" s="21"/>
      <c r="H528" s="21"/>
      <c r="I528" s="13">
        <f t="shared" si="73"/>
        <v>12566</v>
      </c>
      <c r="J528" s="22">
        <v>12566</v>
      </c>
      <c r="K528" s="59">
        <f t="shared" si="78"/>
        <v>100</v>
      </c>
      <c r="L528" s="12">
        <f>'[1]Arkusz1'!M537</f>
        <v>0</v>
      </c>
      <c r="M528" s="22"/>
      <c r="N528" s="22"/>
      <c r="O528" s="12">
        <f t="shared" si="74"/>
        <v>0</v>
      </c>
      <c r="P528" s="18"/>
      <c r="Q528" s="59"/>
      <c r="R528" s="12">
        <f>I528+O528</f>
        <v>12566</v>
      </c>
      <c r="S528" s="12">
        <f t="shared" si="79"/>
        <v>12566</v>
      </c>
      <c r="T528" s="57">
        <f t="shared" si="80"/>
        <v>100</v>
      </c>
    </row>
    <row r="529" spans="1:20" ht="24.75" customHeight="1">
      <c r="A529" s="37"/>
      <c r="B529" s="38"/>
      <c r="C529" s="19">
        <v>2710</v>
      </c>
      <c r="D529" s="27" t="s">
        <v>186</v>
      </c>
      <c r="E529" s="12">
        <f>'[1]Arkusz1'!N538</f>
        <v>10000</v>
      </c>
      <c r="F529" s="13">
        <f>'[1]Arkusz1'!I538</f>
        <v>10000</v>
      </c>
      <c r="G529" s="21"/>
      <c r="H529" s="21"/>
      <c r="I529" s="13">
        <f>F529+G529-H529</f>
        <v>10000</v>
      </c>
      <c r="J529" s="22"/>
      <c r="K529" s="59">
        <f t="shared" si="78"/>
        <v>0</v>
      </c>
      <c r="L529" s="12">
        <f>'[1]Arkusz1'!M538</f>
        <v>0</v>
      </c>
      <c r="M529" s="22"/>
      <c r="N529" s="22"/>
      <c r="O529" s="12">
        <f>L529+M529-N529</f>
        <v>0</v>
      </c>
      <c r="P529" s="18"/>
      <c r="Q529" s="59"/>
      <c r="R529" s="12">
        <f>I529+O529</f>
        <v>10000</v>
      </c>
      <c r="S529" s="12">
        <f t="shared" si="79"/>
        <v>0</v>
      </c>
      <c r="T529" s="57">
        <f t="shared" si="80"/>
        <v>0</v>
      </c>
    </row>
    <row r="530" spans="1:20" ht="12.75" customHeight="1">
      <c r="A530" s="37"/>
      <c r="B530" s="38"/>
      <c r="C530" s="19">
        <v>4210</v>
      </c>
      <c r="D530" s="20" t="s">
        <v>29</v>
      </c>
      <c r="E530" s="12">
        <f>'[1]Arkusz1'!N539</f>
        <v>8863</v>
      </c>
      <c r="F530" s="13">
        <f>'[1]Arkusz1'!I539</f>
        <v>8863</v>
      </c>
      <c r="G530" s="21"/>
      <c r="H530" s="21"/>
      <c r="I530" s="13">
        <f t="shared" si="73"/>
        <v>8863</v>
      </c>
      <c r="J530" s="22">
        <v>173.24</v>
      </c>
      <c r="K530" s="59">
        <f t="shared" si="78"/>
        <v>1.9546428974387904</v>
      </c>
      <c r="L530" s="12">
        <f>'[1]Arkusz1'!M539</f>
        <v>0</v>
      </c>
      <c r="M530" s="22"/>
      <c r="N530" s="22"/>
      <c r="O530" s="12">
        <f t="shared" si="74"/>
        <v>0</v>
      </c>
      <c r="P530" s="18"/>
      <c r="Q530" s="59"/>
      <c r="R530" s="12">
        <f>I530+O530</f>
        <v>8863</v>
      </c>
      <c r="S530" s="12">
        <f t="shared" si="79"/>
        <v>173.24</v>
      </c>
      <c r="T530" s="57">
        <f t="shared" si="80"/>
        <v>1.9546428974387904</v>
      </c>
    </row>
    <row r="531" spans="1:20" ht="12.75" customHeight="1">
      <c r="A531" s="37"/>
      <c r="B531" s="38"/>
      <c r="C531" s="19">
        <v>4300</v>
      </c>
      <c r="D531" s="20" t="s">
        <v>56</v>
      </c>
      <c r="E531" s="12">
        <f>'[1]Arkusz1'!N540</f>
        <v>5900</v>
      </c>
      <c r="F531" s="13">
        <f>'[1]Arkusz1'!I540</f>
        <v>5900</v>
      </c>
      <c r="G531" s="21"/>
      <c r="H531" s="21"/>
      <c r="I531" s="13">
        <f t="shared" si="73"/>
        <v>5900</v>
      </c>
      <c r="J531" s="22"/>
      <c r="K531" s="59">
        <f t="shared" si="78"/>
        <v>0</v>
      </c>
      <c r="L531" s="12">
        <f>'[1]Arkusz1'!M540</f>
        <v>0</v>
      </c>
      <c r="M531" s="22"/>
      <c r="N531" s="22"/>
      <c r="O531" s="12">
        <f t="shared" si="74"/>
        <v>0</v>
      </c>
      <c r="P531" s="18"/>
      <c r="Q531" s="59"/>
      <c r="R531" s="12">
        <f>I531+O531</f>
        <v>5900</v>
      </c>
      <c r="S531" s="12">
        <f t="shared" si="79"/>
        <v>0</v>
      </c>
      <c r="T531" s="57">
        <f t="shared" si="80"/>
        <v>0</v>
      </c>
    </row>
    <row r="532" spans="1:20" ht="12.75" customHeight="1">
      <c r="A532" s="37"/>
      <c r="B532" s="38"/>
      <c r="C532" s="19"/>
      <c r="D532" s="20"/>
      <c r="E532" s="12"/>
      <c r="F532" s="13"/>
      <c r="G532" s="17"/>
      <c r="H532" s="17"/>
      <c r="I532" s="13"/>
      <c r="J532" s="18"/>
      <c r="K532" s="58"/>
      <c r="L532" s="12"/>
      <c r="M532" s="22"/>
      <c r="N532" s="22"/>
      <c r="O532" s="12"/>
      <c r="P532" s="18"/>
      <c r="Q532" s="58"/>
      <c r="R532" s="12"/>
      <c r="S532" s="12"/>
      <c r="T532" s="57"/>
    </row>
    <row r="533" spans="1:20" s="14" customFormat="1" ht="12.75" customHeight="1">
      <c r="A533" s="28"/>
      <c r="B533" s="16">
        <v>90003</v>
      </c>
      <c r="C533" s="15"/>
      <c r="D533" s="16" t="s">
        <v>187</v>
      </c>
      <c r="E533" s="12">
        <f>'[1]Arkusz1'!N542</f>
        <v>39700</v>
      </c>
      <c r="F533" s="13">
        <f>'[1]Arkusz1'!I542</f>
        <v>39700</v>
      </c>
      <c r="G533" s="17">
        <f>SUM(G534:G535)</f>
        <v>0</v>
      </c>
      <c r="H533" s="17">
        <f>SUM(H534:H535)</f>
        <v>0</v>
      </c>
      <c r="I533" s="13">
        <f t="shared" si="73"/>
        <v>39700</v>
      </c>
      <c r="J533" s="18">
        <v>19386.37</v>
      </c>
      <c r="K533" s="58">
        <f t="shared" si="78"/>
        <v>48.832166246851386</v>
      </c>
      <c r="L533" s="12">
        <f>'[1]Arkusz1'!M542</f>
        <v>0</v>
      </c>
      <c r="M533" s="18">
        <f>SUM(M534)</f>
        <v>0</v>
      </c>
      <c r="N533" s="18">
        <f>SUM(N534)</f>
        <v>0</v>
      </c>
      <c r="O533" s="12">
        <f t="shared" si="74"/>
        <v>0</v>
      </c>
      <c r="P533" s="18"/>
      <c r="Q533" s="58"/>
      <c r="R533" s="12">
        <f>I533+O533</f>
        <v>39700</v>
      </c>
      <c r="S533" s="12">
        <f t="shared" si="79"/>
        <v>19386.37</v>
      </c>
      <c r="T533" s="57">
        <f t="shared" si="80"/>
        <v>48.832166246851386</v>
      </c>
    </row>
    <row r="534" spans="1:20" ht="14.25" customHeight="1">
      <c r="A534" s="29"/>
      <c r="B534" s="20"/>
      <c r="C534" s="19">
        <v>4300</v>
      </c>
      <c r="D534" s="20" t="s">
        <v>56</v>
      </c>
      <c r="E534" s="12">
        <f>'[1]Arkusz1'!N543</f>
        <v>35700</v>
      </c>
      <c r="F534" s="13">
        <f>'[1]Arkusz1'!I543</f>
        <v>35700</v>
      </c>
      <c r="G534" s="21"/>
      <c r="H534" s="21"/>
      <c r="I534" s="13">
        <f>F534+G534-H534</f>
        <v>35700</v>
      </c>
      <c r="J534" s="22">
        <v>16381.86</v>
      </c>
      <c r="K534" s="59">
        <f t="shared" si="78"/>
        <v>45.887563025210085</v>
      </c>
      <c r="L534" s="12">
        <f>'[1]Arkusz1'!M543</f>
        <v>0</v>
      </c>
      <c r="M534" s="22"/>
      <c r="N534" s="22"/>
      <c r="O534" s="12">
        <f>L534+M534-N534</f>
        <v>0</v>
      </c>
      <c r="P534" s="18"/>
      <c r="Q534" s="59"/>
      <c r="R534" s="12">
        <f>I534+O534</f>
        <v>35700</v>
      </c>
      <c r="S534" s="12">
        <f t="shared" si="79"/>
        <v>16381.86</v>
      </c>
      <c r="T534" s="57">
        <f t="shared" si="80"/>
        <v>45.887563025210085</v>
      </c>
    </row>
    <row r="535" spans="1:20" ht="12.75" customHeight="1">
      <c r="A535" s="37"/>
      <c r="B535" s="38"/>
      <c r="C535" s="19">
        <v>4210</v>
      </c>
      <c r="D535" s="20" t="s">
        <v>29</v>
      </c>
      <c r="E535" s="12">
        <f>'[1]Arkusz1'!N544</f>
        <v>4000</v>
      </c>
      <c r="F535" s="13">
        <f>'[1]Arkusz1'!I544</f>
        <v>4000</v>
      </c>
      <c r="G535" s="21"/>
      <c r="H535" s="21"/>
      <c r="I535" s="13">
        <f>F535+G535-H535</f>
        <v>4000</v>
      </c>
      <c r="J535" s="22">
        <v>3004.51</v>
      </c>
      <c r="K535" s="59">
        <f t="shared" si="78"/>
        <v>75.11275</v>
      </c>
      <c r="L535" s="12">
        <f>'[1]Arkusz1'!M544</f>
        <v>0</v>
      </c>
      <c r="M535" s="22"/>
      <c r="N535" s="22"/>
      <c r="O535" s="12">
        <f>L535+M535-N535</f>
        <v>0</v>
      </c>
      <c r="P535" s="18"/>
      <c r="Q535" s="59"/>
      <c r="R535" s="12">
        <f>I535+O535</f>
        <v>4000</v>
      </c>
      <c r="S535" s="12">
        <f t="shared" si="79"/>
        <v>3004.51</v>
      </c>
      <c r="T535" s="57">
        <f t="shared" si="80"/>
        <v>75.11275</v>
      </c>
    </row>
    <row r="536" spans="1:20" ht="15">
      <c r="A536" s="29"/>
      <c r="B536" s="19"/>
      <c r="C536" s="19"/>
      <c r="D536" s="20"/>
      <c r="E536" s="12"/>
      <c r="F536" s="13"/>
      <c r="G536" s="21"/>
      <c r="H536" s="21"/>
      <c r="I536" s="13"/>
      <c r="J536" s="18"/>
      <c r="K536" s="58"/>
      <c r="L536" s="12"/>
      <c r="M536" s="22"/>
      <c r="N536" s="22"/>
      <c r="O536" s="12"/>
      <c r="P536" s="18"/>
      <c r="Q536" s="58"/>
      <c r="R536" s="12"/>
      <c r="S536" s="12"/>
      <c r="T536" s="57"/>
    </row>
    <row r="537" spans="1:20" s="14" customFormat="1" ht="12.75" customHeight="1">
      <c r="A537" s="28"/>
      <c r="B537" s="15">
        <v>90004</v>
      </c>
      <c r="C537" s="15"/>
      <c r="D537" s="16" t="s">
        <v>188</v>
      </c>
      <c r="E537" s="12">
        <f>'[1]Arkusz1'!N546</f>
        <v>30000</v>
      </c>
      <c r="F537" s="13">
        <f>'[1]Arkusz1'!I546</f>
        <v>30000</v>
      </c>
      <c r="G537" s="17">
        <f>SUM(G538:G539)</f>
        <v>0</v>
      </c>
      <c r="H537" s="17">
        <f>SUM(H538:H539)</f>
        <v>0</v>
      </c>
      <c r="I537" s="13">
        <f>F537+G537-H537</f>
        <v>30000</v>
      </c>
      <c r="J537" s="18">
        <v>23619.25</v>
      </c>
      <c r="K537" s="58">
        <f t="shared" si="78"/>
        <v>78.73083333333334</v>
      </c>
      <c r="L537" s="12">
        <f>'[1]Arkusz1'!M546</f>
        <v>0</v>
      </c>
      <c r="M537" s="18">
        <f>SUM(M539)</f>
        <v>0</v>
      </c>
      <c r="N537" s="18">
        <f>SUM(N539)</f>
        <v>0</v>
      </c>
      <c r="O537" s="12">
        <f>L537+M537-N537</f>
        <v>0</v>
      </c>
      <c r="P537" s="18"/>
      <c r="Q537" s="58"/>
      <c r="R537" s="12">
        <f>I537+O537</f>
        <v>30000</v>
      </c>
      <c r="S537" s="12">
        <f t="shared" si="79"/>
        <v>23619.25</v>
      </c>
      <c r="T537" s="57">
        <f t="shared" si="80"/>
        <v>78.73083333333334</v>
      </c>
    </row>
    <row r="538" spans="1:20" s="14" customFormat="1" ht="12.75" customHeight="1">
      <c r="A538" s="28"/>
      <c r="B538" s="15"/>
      <c r="C538" s="19">
        <v>4210</v>
      </c>
      <c r="D538" s="20" t="s">
        <v>29</v>
      </c>
      <c r="E538" s="12">
        <f>'[1]Arkusz1'!N547</f>
        <v>1000</v>
      </c>
      <c r="F538" s="13">
        <f>'[1]Arkusz1'!I547</f>
        <v>1000</v>
      </c>
      <c r="G538" s="21"/>
      <c r="H538" s="17"/>
      <c r="I538" s="13">
        <f>F538+G538-H538</f>
        <v>1000</v>
      </c>
      <c r="J538" s="22">
        <v>359.95</v>
      </c>
      <c r="K538" s="59">
        <f t="shared" si="78"/>
        <v>35.995</v>
      </c>
      <c r="L538" s="12">
        <f>'[1]Arkusz1'!M547</f>
        <v>0</v>
      </c>
      <c r="M538" s="18"/>
      <c r="N538" s="18"/>
      <c r="O538" s="12">
        <f>L538+M538-N538</f>
        <v>0</v>
      </c>
      <c r="P538" s="18"/>
      <c r="Q538" s="59"/>
      <c r="R538" s="12">
        <f>I538+O538</f>
        <v>1000</v>
      </c>
      <c r="S538" s="12">
        <f t="shared" si="79"/>
        <v>359.95</v>
      </c>
      <c r="T538" s="57">
        <f t="shared" si="80"/>
        <v>35.995</v>
      </c>
    </row>
    <row r="539" spans="1:20" ht="12.75" customHeight="1">
      <c r="A539" s="29"/>
      <c r="B539" s="19"/>
      <c r="C539" s="19">
        <v>4300</v>
      </c>
      <c r="D539" s="20" t="s">
        <v>56</v>
      </c>
      <c r="E539" s="12">
        <f>'[1]Arkusz1'!N548</f>
        <v>29000</v>
      </c>
      <c r="F539" s="13">
        <f>'[1]Arkusz1'!I548</f>
        <v>29000</v>
      </c>
      <c r="G539" s="21"/>
      <c r="H539" s="21"/>
      <c r="I539" s="13">
        <f>F539+G539-H539</f>
        <v>29000</v>
      </c>
      <c r="J539" s="22">
        <v>23259.3</v>
      </c>
      <c r="K539" s="59">
        <f t="shared" si="78"/>
        <v>80.20448275862068</v>
      </c>
      <c r="L539" s="12">
        <f>'[1]Arkusz1'!M548</f>
        <v>0</v>
      </c>
      <c r="M539" s="22"/>
      <c r="N539" s="22"/>
      <c r="O539" s="12">
        <f>L539+M539-N539</f>
        <v>0</v>
      </c>
      <c r="P539" s="18"/>
      <c r="Q539" s="59"/>
      <c r="R539" s="12">
        <f>I539+O539</f>
        <v>29000</v>
      </c>
      <c r="S539" s="12">
        <f t="shared" si="79"/>
        <v>23259.3</v>
      </c>
      <c r="T539" s="57">
        <f t="shared" si="80"/>
        <v>80.20448275862068</v>
      </c>
    </row>
    <row r="540" spans="1:20" ht="12.75" customHeight="1">
      <c r="A540" s="29"/>
      <c r="B540" s="19"/>
      <c r="C540" s="19"/>
      <c r="D540" s="20"/>
      <c r="E540" s="12"/>
      <c r="F540" s="13"/>
      <c r="G540" s="21"/>
      <c r="H540" s="21"/>
      <c r="I540" s="13"/>
      <c r="J540" s="18"/>
      <c r="K540" s="58"/>
      <c r="L540" s="12"/>
      <c r="M540" s="22"/>
      <c r="N540" s="22"/>
      <c r="O540" s="12"/>
      <c r="P540" s="18"/>
      <c r="Q540" s="58"/>
      <c r="R540" s="12"/>
      <c r="S540" s="12"/>
      <c r="T540" s="57"/>
    </row>
    <row r="541" spans="1:20" s="14" customFormat="1" ht="12.75" customHeight="1">
      <c r="A541" s="28"/>
      <c r="B541" s="15">
        <v>90013</v>
      </c>
      <c r="C541" s="15"/>
      <c r="D541" s="16" t="s">
        <v>189</v>
      </c>
      <c r="E541" s="12">
        <f>'[1]Arkusz1'!N550</f>
        <v>5880</v>
      </c>
      <c r="F541" s="13">
        <f>'[1]Arkusz1'!I550</f>
        <v>5880</v>
      </c>
      <c r="G541" s="17">
        <f>SUM(G542)</f>
        <v>0</v>
      </c>
      <c r="H541" s="17">
        <f>SUM(H542)</f>
        <v>0</v>
      </c>
      <c r="I541" s="13">
        <f>F541+G541-H541</f>
        <v>5880</v>
      </c>
      <c r="J541" s="18">
        <v>1061.4</v>
      </c>
      <c r="K541" s="58">
        <f t="shared" si="78"/>
        <v>18.051020408163268</v>
      </c>
      <c r="L541" s="12">
        <f>'[1]Arkusz1'!M550</f>
        <v>0</v>
      </c>
      <c r="M541" s="18">
        <f>SUM(M542)</f>
        <v>0</v>
      </c>
      <c r="N541" s="18">
        <f>SUM(N542)</f>
        <v>0</v>
      </c>
      <c r="O541" s="12">
        <f>L541+M541-N541</f>
        <v>0</v>
      </c>
      <c r="P541" s="18"/>
      <c r="Q541" s="58"/>
      <c r="R541" s="12">
        <f>I541+O541</f>
        <v>5880</v>
      </c>
      <c r="S541" s="12">
        <f t="shared" si="79"/>
        <v>1061.4</v>
      </c>
      <c r="T541" s="57">
        <f t="shared" si="80"/>
        <v>18.051020408163268</v>
      </c>
    </row>
    <row r="542" spans="1:20" ht="13.5" customHeight="1">
      <c r="A542" s="29"/>
      <c r="B542" s="19"/>
      <c r="C542" s="19">
        <v>4300</v>
      </c>
      <c r="D542" s="20" t="s">
        <v>56</v>
      </c>
      <c r="E542" s="12">
        <f>'[1]Arkusz1'!N551</f>
        <v>5880</v>
      </c>
      <c r="F542" s="13">
        <f>'[1]Arkusz1'!I551</f>
        <v>5880</v>
      </c>
      <c r="G542" s="21"/>
      <c r="H542" s="21"/>
      <c r="I542" s="13">
        <f>F542+G542-H542</f>
        <v>5880</v>
      </c>
      <c r="J542" s="22">
        <v>1061.4</v>
      </c>
      <c r="K542" s="59">
        <f t="shared" si="78"/>
        <v>18.051020408163268</v>
      </c>
      <c r="L542" s="12">
        <f>'[1]Arkusz1'!M551</f>
        <v>0</v>
      </c>
      <c r="M542" s="22"/>
      <c r="N542" s="22"/>
      <c r="O542" s="12">
        <f>L542+M542-N542</f>
        <v>0</v>
      </c>
      <c r="P542" s="18"/>
      <c r="Q542" s="59"/>
      <c r="R542" s="12">
        <f>I542+O542</f>
        <v>5880</v>
      </c>
      <c r="S542" s="12">
        <f t="shared" si="79"/>
        <v>1061.4</v>
      </c>
      <c r="T542" s="57">
        <f t="shared" si="80"/>
        <v>18.051020408163268</v>
      </c>
    </row>
    <row r="543" spans="1:20" ht="12.75" customHeight="1">
      <c r="A543" s="29"/>
      <c r="B543" s="19"/>
      <c r="C543" s="19"/>
      <c r="D543" s="20"/>
      <c r="E543" s="12"/>
      <c r="F543" s="13"/>
      <c r="G543" s="21"/>
      <c r="H543" s="21"/>
      <c r="I543" s="13"/>
      <c r="J543" s="18"/>
      <c r="K543" s="58"/>
      <c r="L543" s="12"/>
      <c r="M543" s="22"/>
      <c r="N543" s="22"/>
      <c r="O543" s="12"/>
      <c r="P543" s="18"/>
      <c r="Q543" s="58"/>
      <c r="R543" s="12"/>
      <c r="S543" s="12"/>
      <c r="T543" s="57"/>
    </row>
    <row r="544" spans="1:20" s="14" customFormat="1" ht="12.75" customHeight="1">
      <c r="A544" s="28"/>
      <c r="B544" s="15">
        <v>90015</v>
      </c>
      <c r="C544" s="15"/>
      <c r="D544" s="16" t="s">
        <v>190</v>
      </c>
      <c r="E544" s="12">
        <f>'[1]Arkusz1'!N553</f>
        <v>260620</v>
      </c>
      <c r="F544" s="13">
        <f>'[1]Arkusz1'!I553</f>
        <v>225620</v>
      </c>
      <c r="G544" s="17">
        <f>SUM(G545:G547)</f>
        <v>0</v>
      </c>
      <c r="H544" s="17">
        <f>SUM(H545:H547)</f>
        <v>0</v>
      </c>
      <c r="I544" s="13">
        <f aca="true" t="shared" si="81" ref="I544:I595">F544+G544-H544</f>
        <v>225620</v>
      </c>
      <c r="J544" s="18">
        <v>130460.94</v>
      </c>
      <c r="K544" s="58">
        <f t="shared" si="78"/>
        <v>57.82330467157167</v>
      </c>
      <c r="L544" s="12">
        <f>'[1]Arkusz1'!M553</f>
        <v>35000</v>
      </c>
      <c r="M544" s="18">
        <f>SUM(M545:M547)</f>
        <v>0</v>
      </c>
      <c r="N544" s="18">
        <f>SUM(N545:N547)</f>
        <v>0</v>
      </c>
      <c r="O544" s="12">
        <f aca="true" t="shared" si="82" ref="O544:O595">L544+M544-N544</f>
        <v>35000</v>
      </c>
      <c r="P544" s="18">
        <f>SUM(P545:P547)</f>
        <v>0</v>
      </c>
      <c r="Q544" s="58">
        <f>P544*100/O544</f>
        <v>0</v>
      </c>
      <c r="R544" s="12">
        <f>I544+O544</f>
        <v>260620</v>
      </c>
      <c r="S544" s="12">
        <f t="shared" si="79"/>
        <v>130460.94</v>
      </c>
      <c r="T544" s="57">
        <f t="shared" si="80"/>
        <v>50.05791573939069</v>
      </c>
    </row>
    <row r="545" spans="1:20" ht="12" customHeight="1">
      <c r="A545" s="29"/>
      <c r="B545" s="19" t="s">
        <v>191</v>
      </c>
      <c r="C545" s="19">
        <v>4260</v>
      </c>
      <c r="D545" s="20" t="s">
        <v>62</v>
      </c>
      <c r="E545" s="12">
        <f>'[1]Arkusz1'!N554</f>
        <v>165000</v>
      </c>
      <c r="F545" s="13">
        <f>'[1]Arkusz1'!I554</f>
        <v>165000</v>
      </c>
      <c r="G545" s="21"/>
      <c r="H545" s="21"/>
      <c r="I545" s="13">
        <f t="shared" si="81"/>
        <v>165000</v>
      </c>
      <c r="J545" s="22">
        <v>101606.74</v>
      </c>
      <c r="K545" s="59">
        <f t="shared" si="78"/>
        <v>61.57984242424242</v>
      </c>
      <c r="L545" s="12">
        <f>'[1]Arkusz1'!M554</f>
        <v>0</v>
      </c>
      <c r="M545" s="22"/>
      <c r="N545" s="22"/>
      <c r="O545" s="12">
        <f t="shared" si="82"/>
        <v>0</v>
      </c>
      <c r="P545" s="18"/>
      <c r="Q545" s="59"/>
      <c r="R545" s="12">
        <f>I545+O545</f>
        <v>165000</v>
      </c>
      <c r="S545" s="12">
        <f t="shared" si="79"/>
        <v>101606.74</v>
      </c>
      <c r="T545" s="57">
        <f t="shared" si="80"/>
        <v>61.57984242424242</v>
      </c>
    </row>
    <row r="546" spans="1:20" ht="12.75" customHeight="1">
      <c r="A546" s="29"/>
      <c r="B546" s="19"/>
      <c r="C546" s="19">
        <v>4300</v>
      </c>
      <c r="D546" s="20" t="s">
        <v>30</v>
      </c>
      <c r="E546" s="12">
        <f>'[1]Arkusz1'!N556</f>
        <v>60620</v>
      </c>
      <c r="F546" s="13">
        <f>'[1]Arkusz1'!I556</f>
        <v>60620</v>
      </c>
      <c r="G546" s="21"/>
      <c r="H546" s="21"/>
      <c r="I546" s="13">
        <f t="shared" si="81"/>
        <v>60620</v>
      </c>
      <c r="J546" s="22">
        <v>28854.2</v>
      </c>
      <c r="K546" s="59">
        <f t="shared" si="78"/>
        <v>47.598482349059715</v>
      </c>
      <c r="L546" s="12">
        <f>'[1]Arkusz1'!M556</f>
        <v>0</v>
      </c>
      <c r="M546" s="22"/>
      <c r="N546" s="22"/>
      <c r="O546" s="12">
        <f t="shared" si="82"/>
        <v>0</v>
      </c>
      <c r="P546" s="18"/>
      <c r="Q546" s="59"/>
      <c r="R546" s="12">
        <f>I546+O546</f>
        <v>60620</v>
      </c>
      <c r="S546" s="12">
        <f t="shared" si="79"/>
        <v>28854.2</v>
      </c>
      <c r="T546" s="57">
        <f t="shared" si="80"/>
        <v>47.598482349059715</v>
      </c>
    </row>
    <row r="547" spans="1:20" ht="12.75" customHeight="1">
      <c r="A547" s="29"/>
      <c r="B547" s="19"/>
      <c r="C547" s="19">
        <v>6050</v>
      </c>
      <c r="D547" s="20" t="s">
        <v>192</v>
      </c>
      <c r="E547" s="12">
        <f>'[1]Arkusz1'!N557</f>
        <v>35000</v>
      </c>
      <c r="F547" s="13">
        <f>'[1]Arkusz1'!I557</f>
        <v>0</v>
      </c>
      <c r="G547" s="21"/>
      <c r="H547" s="21"/>
      <c r="I547" s="13">
        <f t="shared" si="81"/>
        <v>0</v>
      </c>
      <c r="J547" s="18"/>
      <c r="K547" s="58"/>
      <c r="L547" s="12">
        <f>'[1]Arkusz1'!M557</f>
        <v>35000</v>
      </c>
      <c r="M547" s="22"/>
      <c r="N547" s="22"/>
      <c r="O547" s="12">
        <f t="shared" si="82"/>
        <v>35000</v>
      </c>
      <c r="P547" s="22">
        <v>0</v>
      </c>
      <c r="Q547" s="59">
        <f>P547*100/O547</f>
        <v>0</v>
      </c>
      <c r="R547" s="12">
        <f>I547+O547</f>
        <v>35000</v>
      </c>
      <c r="S547" s="12">
        <f t="shared" si="79"/>
        <v>0</v>
      </c>
      <c r="T547" s="57">
        <f t="shared" si="80"/>
        <v>0</v>
      </c>
    </row>
    <row r="548" spans="1:20" ht="12.75" customHeight="1">
      <c r="A548" s="29"/>
      <c r="B548" s="19"/>
      <c r="C548" s="19"/>
      <c r="D548" s="20"/>
      <c r="E548" s="12"/>
      <c r="F548" s="13"/>
      <c r="G548" s="21"/>
      <c r="H548" s="21"/>
      <c r="I548" s="13"/>
      <c r="J548" s="18"/>
      <c r="K548" s="58"/>
      <c r="L548" s="12"/>
      <c r="M548" s="22"/>
      <c r="N548" s="22"/>
      <c r="O548" s="12"/>
      <c r="P548" s="18"/>
      <c r="Q548" s="59"/>
      <c r="R548" s="12"/>
      <c r="S548" s="12"/>
      <c r="T548" s="57"/>
    </row>
    <row r="549" spans="1:20" s="14" customFormat="1" ht="12.75" customHeight="1">
      <c r="A549" s="28"/>
      <c r="B549" s="15">
        <v>90017</v>
      </c>
      <c r="C549" s="15"/>
      <c r="D549" s="16" t="s">
        <v>193</v>
      </c>
      <c r="E549" s="12">
        <f>'[1]Arkusz1'!N559</f>
        <v>1069000</v>
      </c>
      <c r="F549" s="13">
        <f>'[1]Arkusz1'!I559</f>
        <v>0</v>
      </c>
      <c r="G549" s="17"/>
      <c r="H549" s="17"/>
      <c r="I549" s="13">
        <f t="shared" si="81"/>
        <v>0</v>
      </c>
      <c r="J549" s="18"/>
      <c r="K549" s="58"/>
      <c r="L549" s="12">
        <f>'[1]Arkusz1'!M559</f>
        <v>1069000</v>
      </c>
      <c r="M549" s="18">
        <f>SUM(M550:M551)</f>
        <v>0</v>
      </c>
      <c r="N549" s="18">
        <f>SUM(N550:N551)</f>
        <v>0</v>
      </c>
      <c r="O549" s="12">
        <f t="shared" si="82"/>
        <v>1069000</v>
      </c>
      <c r="P549" s="18">
        <v>235504.09</v>
      </c>
      <c r="Q549" s="59">
        <f>P549*100/O549</f>
        <v>22.030317118802618</v>
      </c>
      <c r="R549" s="12">
        <f>I549+O549</f>
        <v>1069000</v>
      </c>
      <c r="S549" s="12">
        <f t="shared" si="79"/>
        <v>235504.09</v>
      </c>
      <c r="T549" s="57">
        <f t="shared" si="80"/>
        <v>22.030317118802618</v>
      </c>
    </row>
    <row r="550" spans="1:20" ht="12.75" customHeight="1">
      <c r="A550" s="29"/>
      <c r="B550" s="19"/>
      <c r="C550" s="19"/>
      <c r="D550" s="20" t="s">
        <v>194</v>
      </c>
      <c r="E550" s="12"/>
      <c r="F550" s="13"/>
      <c r="G550" s="21"/>
      <c r="H550" s="21"/>
      <c r="I550" s="13"/>
      <c r="J550" s="18"/>
      <c r="K550" s="58"/>
      <c r="L550" s="12"/>
      <c r="M550" s="22"/>
      <c r="N550" s="22"/>
      <c r="O550" s="12"/>
      <c r="P550" s="18"/>
      <c r="Q550" s="59"/>
      <c r="R550" s="12"/>
      <c r="S550" s="12"/>
      <c r="T550" s="57"/>
    </row>
    <row r="551" spans="1:20" ht="12.75" customHeight="1">
      <c r="A551" s="29"/>
      <c r="B551" s="19"/>
      <c r="C551" s="19">
        <v>6210</v>
      </c>
      <c r="D551" s="20" t="s">
        <v>195</v>
      </c>
      <c r="E551" s="12">
        <f>'[1]Arkusz1'!N561</f>
        <v>1069000</v>
      </c>
      <c r="F551" s="13">
        <f>'[1]Arkusz1'!I561</f>
        <v>0</v>
      </c>
      <c r="G551" s="21"/>
      <c r="H551" s="21"/>
      <c r="I551" s="13">
        <f t="shared" si="81"/>
        <v>0</v>
      </c>
      <c r="J551" s="18"/>
      <c r="K551" s="58"/>
      <c r="L551" s="12">
        <f>'[1]Arkusz1'!M561</f>
        <v>1069000</v>
      </c>
      <c r="M551" s="22"/>
      <c r="N551" s="22"/>
      <c r="O551" s="12">
        <f t="shared" si="82"/>
        <v>1069000</v>
      </c>
      <c r="P551" s="22">
        <v>235504.09</v>
      </c>
      <c r="Q551" s="59">
        <f>P551*100/O551</f>
        <v>22.030317118802618</v>
      </c>
      <c r="R551" s="12">
        <f>I551+O551</f>
        <v>1069000</v>
      </c>
      <c r="S551" s="12">
        <f t="shared" si="79"/>
        <v>235504.09</v>
      </c>
      <c r="T551" s="57">
        <f t="shared" si="80"/>
        <v>22.030317118802618</v>
      </c>
    </row>
    <row r="552" spans="1:20" ht="11.25" customHeight="1">
      <c r="A552" s="29"/>
      <c r="B552" s="19"/>
      <c r="C552" s="19"/>
      <c r="D552" s="20"/>
      <c r="E552" s="12"/>
      <c r="F552" s="13"/>
      <c r="G552" s="21"/>
      <c r="H552" s="21"/>
      <c r="I552" s="13"/>
      <c r="J552" s="18"/>
      <c r="K552" s="58"/>
      <c r="L552" s="12"/>
      <c r="M552" s="22"/>
      <c r="N552" s="22"/>
      <c r="O552" s="12"/>
      <c r="P552" s="18"/>
      <c r="Q552" s="58"/>
      <c r="R552" s="12"/>
      <c r="S552" s="12"/>
      <c r="T552" s="57"/>
    </row>
    <row r="553" spans="1:20" s="14" customFormat="1" ht="12.75" customHeight="1">
      <c r="A553" s="28"/>
      <c r="B553" s="15">
        <v>90095</v>
      </c>
      <c r="C553" s="15"/>
      <c r="D553" s="16" t="s">
        <v>46</v>
      </c>
      <c r="E553" s="12">
        <f>'[1]Arkusz1'!N563</f>
        <v>88120</v>
      </c>
      <c r="F553" s="13">
        <f>'[1]Arkusz1'!I563</f>
        <v>61120</v>
      </c>
      <c r="G553" s="17">
        <f>SUM(G554:G560)</f>
        <v>0</v>
      </c>
      <c r="H553" s="17">
        <f>SUM(H554:H560)</f>
        <v>0</v>
      </c>
      <c r="I553" s="13">
        <f t="shared" si="81"/>
        <v>61120</v>
      </c>
      <c r="J553" s="18">
        <v>19507.52</v>
      </c>
      <c r="K553" s="58">
        <f t="shared" si="78"/>
        <v>31.91675392670157</v>
      </c>
      <c r="L553" s="12">
        <f>'[1]Arkusz1'!M563</f>
        <v>27000</v>
      </c>
      <c r="M553" s="18">
        <f>SUM(M554:M560)</f>
        <v>0</v>
      </c>
      <c r="N553" s="18">
        <f>SUM(N554:N560)</f>
        <v>0</v>
      </c>
      <c r="O553" s="12">
        <f t="shared" si="82"/>
        <v>27000</v>
      </c>
      <c r="P553" s="18">
        <f>SUM(P554:P560)</f>
        <v>0</v>
      </c>
      <c r="Q553" s="58">
        <f>P553*100/O553</f>
        <v>0</v>
      </c>
      <c r="R553" s="12">
        <f aca="true" t="shared" si="83" ref="R553:R560">I553+O553</f>
        <v>88120</v>
      </c>
      <c r="S553" s="12">
        <f t="shared" si="79"/>
        <v>19507.52</v>
      </c>
      <c r="T553" s="57">
        <f t="shared" si="80"/>
        <v>22.13744893327281</v>
      </c>
    </row>
    <row r="554" spans="1:20" ht="12.75" customHeight="1">
      <c r="A554" s="29"/>
      <c r="B554" s="20"/>
      <c r="C554" s="19">
        <v>4110</v>
      </c>
      <c r="D554" s="20" t="s">
        <v>26</v>
      </c>
      <c r="E554" s="12">
        <f>'[1]Arkusz1'!N564</f>
        <v>940</v>
      </c>
      <c r="F554" s="13">
        <f>'[1]Arkusz1'!I564</f>
        <v>940</v>
      </c>
      <c r="G554" s="21"/>
      <c r="H554" s="21"/>
      <c r="I554" s="13">
        <f t="shared" si="81"/>
        <v>940</v>
      </c>
      <c r="J554" s="22"/>
      <c r="K554" s="59">
        <f t="shared" si="78"/>
        <v>0</v>
      </c>
      <c r="L554" s="12">
        <f>'[1]Arkusz1'!M564</f>
        <v>0</v>
      </c>
      <c r="M554" s="22"/>
      <c r="N554" s="22"/>
      <c r="O554" s="12">
        <f t="shared" si="82"/>
        <v>0</v>
      </c>
      <c r="P554" s="18"/>
      <c r="Q554" s="59"/>
      <c r="R554" s="12">
        <f t="shared" si="83"/>
        <v>940</v>
      </c>
      <c r="S554" s="12">
        <f t="shared" si="79"/>
        <v>0</v>
      </c>
      <c r="T554" s="57">
        <f t="shared" si="80"/>
        <v>0</v>
      </c>
    </row>
    <row r="555" spans="1:20" ht="12.75" customHeight="1">
      <c r="A555" s="29"/>
      <c r="B555" s="20"/>
      <c r="C555" s="19">
        <v>4170</v>
      </c>
      <c r="D555" s="20" t="s">
        <v>196</v>
      </c>
      <c r="E555" s="12">
        <f>'[1]Arkusz1'!N565</f>
        <v>6180</v>
      </c>
      <c r="F555" s="13">
        <f>'[1]Arkusz1'!I565</f>
        <v>6180</v>
      </c>
      <c r="G555" s="21"/>
      <c r="H555" s="21"/>
      <c r="I555" s="13">
        <f t="shared" si="81"/>
        <v>6180</v>
      </c>
      <c r="J555" s="22"/>
      <c r="K555" s="59">
        <f t="shared" si="78"/>
        <v>0</v>
      </c>
      <c r="L555" s="12">
        <f>'[1]Arkusz1'!M565</f>
        <v>0</v>
      </c>
      <c r="M555" s="22"/>
      <c r="N555" s="22"/>
      <c r="O555" s="12">
        <f t="shared" si="82"/>
        <v>0</v>
      </c>
      <c r="P555" s="18"/>
      <c r="Q555" s="59"/>
      <c r="R555" s="12">
        <f t="shared" si="83"/>
        <v>6180</v>
      </c>
      <c r="S555" s="12">
        <f t="shared" si="79"/>
        <v>0</v>
      </c>
      <c r="T555" s="57">
        <f t="shared" si="80"/>
        <v>0</v>
      </c>
    </row>
    <row r="556" spans="1:20" ht="12.75" customHeight="1">
      <c r="A556" s="29"/>
      <c r="B556" s="19"/>
      <c r="C556" s="19">
        <v>4210</v>
      </c>
      <c r="D556" s="20" t="s">
        <v>29</v>
      </c>
      <c r="E556" s="12">
        <f>'[1]Arkusz1'!N566</f>
        <v>4200</v>
      </c>
      <c r="F556" s="13">
        <f>'[1]Arkusz1'!I566</f>
        <v>4200</v>
      </c>
      <c r="G556" s="21"/>
      <c r="H556" s="21"/>
      <c r="I556" s="13">
        <f t="shared" si="81"/>
        <v>4200</v>
      </c>
      <c r="J556" s="22">
        <v>2861.96</v>
      </c>
      <c r="K556" s="59">
        <f t="shared" si="78"/>
        <v>68.14190476190477</v>
      </c>
      <c r="L556" s="12">
        <f>'[1]Arkusz1'!M566</f>
        <v>0</v>
      </c>
      <c r="M556" s="22"/>
      <c r="N556" s="22"/>
      <c r="O556" s="12">
        <f t="shared" si="82"/>
        <v>0</v>
      </c>
      <c r="P556" s="18"/>
      <c r="Q556" s="59"/>
      <c r="R556" s="12">
        <f t="shared" si="83"/>
        <v>4200</v>
      </c>
      <c r="S556" s="12">
        <f t="shared" si="79"/>
        <v>2861.96</v>
      </c>
      <c r="T556" s="57">
        <f t="shared" si="80"/>
        <v>68.14190476190477</v>
      </c>
    </row>
    <row r="557" spans="1:20" ht="12.75" customHeight="1">
      <c r="A557" s="29"/>
      <c r="B557" s="19"/>
      <c r="C557" s="19">
        <v>4260</v>
      </c>
      <c r="D557" s="20" t="s">
        <v>62</v>
      </c>
      <c r="E557" s="12">
        <f>'[1]Arkusz1'!N567</f>
        <v>45000</v>
      </c>
      <c r="F557" s="13">
        <f>'[1]Arkusz1'!I567</f>
        <v>45000</v>
      </c>
      <c r="G557" s="21"/>
      <c r="H557" s="21"/>
      <c r="I557" s="13">
        <f t="shared" si="81"/>
        <v>45000</v>
      </c>
      <c r="J557" s="22">
        <v>16645.56</v>
      </c>
      <c r="K557" s="59">
        <f t="shared" si="78"/>
        <v>36.99013333333334</v>
      </c>
      <c r="L557" s="12">
        <f>'[1]Arkusz1'!M567</f>
        <v>0</v>
      </c>
      <c r="M557" s="22"/>
      <c r="N557" s="22"/>
      <c r="O557" s="12">
        <f t="shared" si="82"/>
        <v>0</v>
      </c>
      <c r="P557" s="18"/>
      <c r="Q557" s="59"/>
      <c r="R557" s="12">
        <f t="shared" si="83"/>
        <v>45000</v>
      </c>
      <c r="S557" s="12">
        <f t="shared" si="79"/>
        <v>16645.56</v>
      </c>
      <c r="T557" s="57">
        <f t="shared" si="80"/>
        <v>36.99013333333334</v>
      </c>
    </row>
    <row r="558" spans="1:20" ht="12.75" customHeight="1">
      <c r="A558" s="29"/>
      <c r="B558" s="19"/>
      <c r="C558" s="19">
        <v>4270</v>
      </c>
      <c r="D558" s="20" t="s">
        <v>177</v>
      </c>
      <c r="E558" s="12">
        <f>'[1]Arkusz1'!N568</f>
        <v>3500</v>
      </c>
      <c r="F558" s="13">
        <f>'[1]Arkusz1'!I568</f>
        <v>3500</v>
      </c>
      <c r="G558" s="21"/>
      <c r="H558" s="21"/>
      <c r="I558" s="13">
        <f t="shared" si="81"/>
        <v>3500</v>
      </c>
      <c r="J558" s="22"/>
      <c r="K558" s="59">
        <f t="shared" si="78"/>
        <v>0</v>
      </c>
      <c r="L558" s="12">
        <f>'[1]Arkusz1'!M568</f>
        <v>0</v>
      </c>
      <c r="M558" s="22"/>
      <c r="N558" s="22"/>
      <c r="O558" s="12">
        <f t="shared" si="82"/>
        <v>0</v>
      </c>
      <c r="P558" s="18"/>
      <c r="Q558" s="59"/>
      <c r="R558" s="12">
        <f t="shared" si="83"/>
        <v>3500</v>
      </c>
      <c r="S558" s="12">
        <f t="shared" si="79"/>
        <v>0</v>
      </c>
      <c r="T558" s="57">
        <f t="shared" si="80"/>
        <v>0</v>
      </c>
    </row>
    <row r="559" spans="1:20" ht="12.75" customHeight="1">
      <c r="A559" s="29"/>
      <c r="B559" s="19"/>
      <c r="C559" s="19">
        <v>4300</v>
      </c>
      <c r="D559" s="20" t="s">
        <v>56</v>
      </c>
      <c r="E559" s="12">
        <f>'[1]Arkusz1'!N569</f>
        <v>1300</v>
      </c>
      <c r="F559" s="13">
        <f>'[1]Arkusz1'!I569</f>
        <v>1300</v>
      </c>
      <c r="G559" s="21"/>
      <c r="H559" s="21"/>
      <c r="I559" s="13">
        <f t="shared" si="81"/>
        <v>1300</v>
      </c>
      <c r="J559" s="22"/>
      <c r="K559" s="59">
        <f t="shared" si="78"/>
        <v>0</v>
      </c>
      <c r="L559" s="12">
        <f>'[1]Arkusz1'!M569</f>
        <v>0</v>
      </c>
      <c r="M559" s="22"/>
      <c r="N559" s="22"/>
      <c r="O559" s="12">
        <f t="shared" si="82"/>
        <v>0</v>
      </c>
      <c r="P559" s="18"/>
      <c r="Q559" s="59"/>
      <c r="R559" s="12">
        <f t="shared" si="83"/>
        <v>1300</v>
      </c>
      <c r="S559" s="12">
        <f t="shared" si="79"/>
        <v>0</v>
      </c>
      <c r="T559" s="57">
        <f t="shared" si="80"/>
        <v>0</v>
      </c>
    </row>
    <row r="560" spans="1:20" ht="12.75" customHeight="1">
      <c r="A560" s="29"/>
      <c r="B560" s="19"/>
      <c r="C560" s="19">
        <v>6050</v>
      </c>
      <c r="D560" s="20" t="s">
        <v>192</v>
      </c>
      <c r="E560" s="12">
        <f>'[1]Arkusz1'!N570</f>
        <v>27000</v>
      </c>
      <c r="F560" s="13">
        <f>'[1]Arkusz1'!I570</f>
        <v>0</v>
      </c>
      <c r="G560" s="21"/>
      <c r="H560" s="21"/>
      <c r="I560" s="13">
        <f>F560+G560-H560</f>
        <v>0</v>
      </c>
      <c r="J560" s="22"/>
      <c r="K560" s="59"/>
      <c r="L560" s="12">
        <f>'[1]Arkusz1'!M570</f>
        <v>27000</v>
      </c>
      <c r="M560" s="22"/>
      <c r="N560" s="22"/>
      <c r="O560" s="12">
        <f>L560+M560-N560</f>
        <v>27000</v>
      </c>
      <c r="P560" s="22">
        <v>0</v>
      </c>
      <c r="Q560" s="59">
        <f>P560*100/O560</f>
        <v>0</v>
      </c>
      <c r="R560" s="12">
        <f t="shared" si="83"/>
        <v>27000</v>
      </c>
      <c r="S560" s="12">
        <f t="shared" si="79"/>
        <v>0</v>
      </c>
      <c r="T560" s="57">
        <f t="shared" si="80"/>
        <v>0</v>
      </c>
    </row>
    <row r="561" spans="1:20" ht="12.75" customHeight="1">
      <c r="A561" s="29"/>
      <c r="B561" s="19"/>
      <c r="C561" s="19"/>
      <c r="D561" s="20"/>
      <c r="E561" s="12"/>
      <c r="F561" s="13"/>
      <c r="G561" s="21"/>
      <c r="H561" s="21"/>
      <c r="I561" s="13"/>
      <c r="J561" s="18"/>
      <c r="K561" s="58"/>
      <c r="L561" s="12"/>
      <c r="M561" s="22"/>
      <c r="N561" s="22"/>
      <c r="O561" s="12"/>
      <c r="P561" s="18"/>
      <c r="Q561" s="58"/>
      <c r="R561" s="12"/>
      <c r="S561" s="12"/>
      <c r="T561" s="57"/>
    </row>
    <row r="562" spans="1:20" s="14" customFormat="1" ht="14.25" customHeight="1">
      <c r="A562" s="25">
        <v>921</v>
      </c>
      <c r="B562" s="9"/>
      <c r="C562" s="9"/>
      <c r="D562" s="30" t="s">
        <v>197</v>
      </c>
      <c r="E562" s="12">
        <f>'[1]Arkusz1'!N572</f>
        <v>917234.19</v>
      </c>
      <c r="F562" s="13">
        <f>'[1]Arkusz1'!I572</f>
        <v>453166</v>
      </c>
      <c r="G562" s="12">
        <f>G563+G578+G581</f>
        <v>0</v>
      </c>
      <c r="H562" s="12">
        <f>H563+H578+H581</f>
        <v>0</v>
      </c>
      <c r="I562" s="13">
        <f t="shared" si="81"/>
        <v>453166</v>
      </c>
      <c r="J562" s="12">
        <f>J563+J578+J581</f>
        <v>190400.21000000002</v>
      </c>
      <c r="K562" s="57">
        <f t="shared" si="78"/>
        <v>42.01555500633323</v>
      </c>
      <c r="L562" s="12">
        <f>'[1]Arkusz1'!M572</f>
        <v>464068.19</v>
      </c>
      <c r="M562" s="12">
        <f>M563+M578</f>
        <v>0</v>
      </c>
      <c r="N562" s="12">
        <f>N563+N578</f>
        <v>0</v>
      </c>
      <c r="O562" s="12">
        <f t="shared" si="82"/>
        <v>464068.19</v>
      </c>
      <c r="P562" s="12">
        <f>P563</f>
        <v>122550.33</v>
      </c>
      <c r="Q562" s="57">
        <f>P562*100/O562</f>
        <v>26.40782812543131</v>
      </c>
      <c r="R562" s="12">
        <f aca="true" t="shared" si="84" ref="R562:R576">I562+O562</f>
        <v>917234.19</v>
      </c>
      <c r="S562" s="12">
        <f t="shared" si="79"/>
        <v>312950.54000000004</v>
      </c>
      <c r="T562" s="57">
        <f t="shared" si="80"/>
        <v>34.11893531792574</v>
      </c>
    </row>
    <row r="563" spans="1:20" s="14" customFormat="1" ht="12.75" customHeight="1">
      <c r="A563" s="28"/>
      <c r="B563" s="15">
        <v>92109</v>
      </c>
      <c r="C563" s="15"/>
      <c r="D563" s="16" t="s">
        <v>198</v>
      </c>
      <c r="E563" s="12">
        <f>'[1]Arkusz1'!N573</f>
        <v>799118.19</v>
      </c>
      <c r="F563" s="13">
        <f>'[1]Arkusz1'!I573</f>
        <v>335050</v>
      </c>
      <c r="G563" s="17">
        <f>SUM(G564:G576)</f>
        <v>0</v>
      </c>
      <c r="H563" s="17">
        <f>SUM(H564:H576)</f>
        <v>0</v>
      </c>
      <c r="I563" s="13">
        <f t="shared" si="81"/>
        <v>335050</v>
      </c>
      <c r="J563" s="18">
        <v>127900.21</v>
      </c>
      <c r="K563" s="58">
        <f t="shared" si="78"/>
        <v>38.1734696313983</v>
      </c>
      <c r="L563" s="12">
        <f>'[1]Arkusz1'!M573</f>
        <v>464068.19</v>
      </c>
      <c r="M563" s="18">
        <f>SUM(M564:M576)</f>
        <v>0</v>
      </c>
      <c r="N563" s="18">
        <f>SUM(N564:N576)</f>
        <v>0</v>
      </c>
      <c r="O563" s="12">
        <f t="shared" si="82"/>
        <v>464068.19</v>
      </c>
      <c r="P563" s="18">
        <v>122550.33</v>
      </c>
      <c r="Q563" s="58">
        <f>P563*100/O563</f>
        <v>26.40782812543131</v>
      </c>
      <c r="R563" s="12">
        <f t="shared" si="84"/>
        <v>799118.19</v>
      </c>
      <c r="S563" s="12">
        <f t="shared" si="79"/>
        <v>250450.54</v>
      </c>
      <c r="T563" s="57">
        <f t="shared" si="80"/>
        <v>31.340863358397588</v>
      </c>
    </row>
    <row r="564" spans="1:20" ht="15">
      <c r="A564" s="29"/>
      <c r="B564" s="15"/>
      <c r="C564" s="19">
        <v>2480</v>
      </c>
      <c r="D564" s="20" t="s">
        <v>199</v>
      </c>
      <c r="E564" s="12">
        <f>'[1]Arkusz1'!N574</f>
        <v>320000</v>
      </c>
      <c r="F564" s="13">
        <f>'[1]Arkusz1'!I574</f>
        <v>320000</v>
      </c>
      <c r="G564" s="21"/>
      <c r="H564" s="21"/>
      <c r="I564" s="13">
        <f t="shared" si="81"/>
        <v>320000</v>
      </c>
      <c r="J564" s="22">
        <v>120000</v>
      </c>
      <c r="K564" s="59">
        <f t="shared" si="78"/>
        <v>37.5</v>
      </c>
      <c r="L564" s="12">
        <f>'[1]Arkusz1'!M574</f>
        <v>0</v>
      </c>
      <c r="M564" s="22"/>
      <c r="N564" s="22"/>
      <c r="O564" s="12">
        <f t="shared" si="82"/>
        <v>0</v>
      </c>
      <c r="P564" s="18"/>
      <c r="Q564" s="59"/>
      <c r="R564" s="12">
        <f t="shared" si="84"/>
        <v>320000</v>
      </c>
      <c r="S564" s="12">
        <f t="shared" si="79"/>
        <v>120000</v>
      </c>
      <c r="T564" s="57">
        <f t="shared" si="80"/>
        <v>37.5</v>
      </c>
    </row>
    <row r="565" spans="1:20" ht="15">
      <c r="A565" s="29"/>
      <c r="B565" s="20"/>
      <c r="C565" s="19">
        <v>4040</v>
      </c>
      <c r="D565" s="20" t="s">
        <v>125</v>
      </c>
      <c r="E565" s="12">
        <f>'[1]Arkusz1'!N575</f>
        <v>4300</v>
      </c>
      <c r="F565" s="13">
        <f>'[1]Arkusz1'!I575</f>
        <v>4300</v>
      </c>
      <c r="G565" s="21"/>
      <c r="H565" s="21"/>
      <c r="I565" s="13">
        <f t="shared" si="81"/>
        <v>4300</v>
      </c>
      <c r="J565" s="22">
        <v>4216</v>
      </c>
      <c r="K565" s="59">
        <f t="shared" si="78"/>
        <v>98.04651162790698</v>
      </c>
      <c r="L565" s="12">
        <f>'[1]Arkusz1'!M575</f>
        <v>0</v>
      </c>
      <c r="M565" s="22"/>
      <c r="N565" s="22"/>
      <c r="O565" s="12">
        <f t="shared" si="82"/>
        <v>0</v>
      </c>
      <c r="P565" s="18"/>
      <c r="Q565" s="59"/>
      <c r="R565" s="12">
        <f t="shared" si="84"/>
        <v>4300</v>
      </c>
      <c r="S565" s="12">
        <f t="shared" si="79"/>
        <v>4216</v>
      </c>
      <c r="T565" s="57">
        <f t="shared" si="80"/>
        <v>98.04651162790698</v>
      </c>
    </row>
    <row r="566" spans="1:20" ht="15">
      <c r="A566" s="29"/>
      <c r="B566" s="20"/>
      <c r="C566" s="19">
        <v>4110</v>
      </c>
      <c r="D566" s="20" t="s">
        <v>26</v>
      </c>
      <c r="E566" s="12">
        <f>'[1]Arkusz1'!N576</f>
        <v>790</v>
      </c>
      <c r="F566" s="13">
        <f>'[1]Arkusz1'!I576</f>
        <v>790</v>
      </c>
      <c r="G566" s="21"/>
      <c r="H566" s="21"/>
      <c r="I566" s="13">
        <f t="shared" si="81"/>
        <v>790</v>
      </c>
      <c r="J566" s="22">
        <v>636.62</v>
      </c>
      <c r="K566" s="59">
        <f t="shared" si="78"/>
        <v>80.58481012658228</v>
      </c>
      <c r="L566" s="12">
        <f>'[1]Arkusz1'!M576</f>
        <v>0</v>
      </c>
      <c r="M566" s="22"/>
      <c r="N566" s="22"/>
      <c r="O566" s="12">
        <f t="shared" si="82"/>
        <v>0</v>
      </c>
      <c r="P566" s="18"/>
      <c r="Q566" s="59"/>
      <c r="R566" s="12">
        <f t="shared" si="84"/>
        <v>790</v>
      </c>
      <c r="S566" s="12">
        <f t="shared" si="79"/>
        <v>636.62</v>
      </c>
      <c r="T566" s="57">
        <f t="shared" si="80"/>
        <v>80.58481012658228</v>
      </c>
    </row>
    <row r="567" spans="1:20" ht="15">
      <c r="A567" s="29"/>
      <c r="B567" s="20"/>
      <c r="C567" s="19">
        <v>4120</v>
      </c>
      <c r="D567" s="20" t="s">
        <v>27</v>
      </c>
      <c r="E567" s="12">
        <f>'[1]Arkusz1'!N577</f>
        <v>140</v>
      </c>
      <c r="F567" s="13">
        <f>'[1]Arkusz1'!I577</f>
        <v>140</v>
      </c>
      <c r="G567" s="21"/>
      <c r="H567" s="21"/>
      <c r="I567" s="13">
        <f t="shared" si="81"/>
        <v>140</v>
      </c>
      <c r="J567" s="22">
        <v>103.29</v>
      </c>
      <c r="K567" s="59">
        <f t="shared" si="78"/>
        <v>73.77857142857142</v>
      </c>
      <c r="L567" s="12">
        <f>'[1]Arkusz1'!M577</f>
        <v>0</v>
      </c>
      <c r="M567" s="22"/>
      <c r="N567" s="22"/>
      <c r="O567" s="12">
        <f t="shared" si="82"/>
        <v>0</v>
      </c>
      <c r="P567" s="18"/>
      <c r="Q567" s="59"/>
      <c r="R567" s="12">
        <f t="shared" si="84"/>
        <v>140</v>
      </c>
      <c r="S567" s="12">
        <f t="shared" si="79"/>
        <v>103.29</v>
      </c>
      <c r="T567" s="57">
        <f t="shared" si="80"/>
        <v>73.77857142857142</v>
      </c>
    </row>
    <row r="568" spans="1:20" ht="15">
      <c r="A568" s="29"/>
      <c r="B568" s="20"/>
      <c r="C568" s="19">
        <v>4170</v>
      </c>
      <c r="D568" s="20" t="s">
        <v>196</v>
      </c>
      <c r="E568" s="12">
        <f>'[1]Arkusz1'!N578</f>
        <v>1000</v>
      </c>
      <c r="F568" s="13">
        <f>'[1]Arkusz1'!I578</f>
        <v>1000</v>
      </c>
      <c r="G568" s="21"/>
      <c r="H568" s="21"/>
      <c r="I568" s="13">
        <f t="shared" si="81"/>
        <v>1000</v>
      </c>
      <c r="J568" s="22"/>
      <c r="K568" s="59">
        <f t="shared" si="78"/>
        <v>0</v>
      </c>
      <c r="L568" s="12">
        <f>'[1]Arkusz1'!M578</f>
        <v>0</v>
      </c>
      <c r="M568" s="22"/>
      <c r="N568" s="22"/>
      <c r="O568" s="12">
        <f t="shared" si="82"/>
        <v>0</v>
      </c>
      <c r="P568" s="18"/>
      <c r="Q568" s="59"/>
      <c r="R568" s="12">
        <f t="shared" si="84"/>
        <v>1000</v>
      </c>
      <c r="S568" s="12">
        <f t="shared" si="79"/>
        <v>0</v>
      </c>
      <c r="T568" s="57">
        <f t="shared" si="80"/>
        <v>0</v>
      </c>
    </row>
    <row r="569" spans="1:20" ht="14.25" customHeight="1">
      <c r="A569" s="29"/>
      <c r="B569" s="20"/>
      <c r="C569" s="19">
        <v>4210</v>
      </c>
      <c r="D569" s="20" t="s">
        <v>129</v>
      </c>
      <c r="E569" s="12">
        <f>'[1]Arkusz1'!N579</f>
        <v>1200</v>
      </c>
      <c r="F569" s="13">
        <f>'[1]Arkusz1'!I579</f>
        <v>1200</v>
      </c>
      <c r="G569" s="21"/>
      <c r="H569" s="21"/>
      <c r="I569" s="13">
        <f t="shared" si="81"/>
        <v>1200</v>
      </c>
      <c r="J569" s="22"/>
      <c r="K569" s="59">
        <f t="shared" si="78"/>
        <v>0</v>
      </c>
      <c r="L569" s="12">
        <f>'[1]Arkusz1'!M579</f>
        <v>0</v>
      </c>
      <c r="M569" s="22"/>
      <c r="N569" s="22"/>
      <c r="O569" s="12">
        <f t="shared" si="82"/>
        <v>0</v>
      </c>
      <c r="P569" s="18"/>
      <c r="Q569" s="59"/>
      <c r="R569" s="12">
        <f t="shared" si="84"/>
        <v>1200</v>
      </c>
      <c r="S569" s="12">
        <f t="shared" si="79"/>
        <v>0</v>
      </c>
      <c r="T569" s="57">
        <f t="shared" si="80"/>
        <v>0</v>
      </c>
    </row>
    <row r="570" spans="1:20" ht="12.75" customHeight="1">
      <c r="A570" s="29"/>
      <c r="B570" s="20"/>
      <c r="C570" s="19">
        <v>4260</v>
      </c>
      <c r="D570" s="20" t="s">
        <v>62</v>
      </c>
      <c r="E570" s="12">
        <f>'[1]Arkusz1'!N580</f>
        <v>4720</v>
      </c>
      <c r="F570" s="13">
        <f>'[1]Arkusz1'!I580</f>
        <v>4720</v>
      </c>
      <c r="G570" s="21"/>
      <c r="H570" s="21"/>
      <c r="I570" s="13">
        <f t="shared" si="81"/>
        <v>4720</v>
      </c>
      <c r="J570" s="22">
        <v>2364.72</v>
      </c>
      <c r="K570" s="59">
        <f t="shared" si="78"/>
        <v>50.099999999999994</v>
      </c>
      <c r="L570" s="12">
        <f>'[1]Arkusz1'!M580</f>
        <v>0</v>
      </c>
      <c r="M570" s="22"/>
      <c r="N570" s="22"/>
      <c r="O570" s="12">
        <f t="shared" si="82"/>
        <v>0</v>
      </c>
      <c r="P570" s="18"/>
      <c r="Q570" s="59"/>
      <c r="R570" s="12">
        <f t="shared" si="84"/>
        <v>4720</v>
      </c>
      <c r="S570" s="12">
        <f t="shared" si="79"/>
        <v>2364.72</v>
      </c>
      <c r="T570" s="57">
        <f t="shared" si="80"/>
        <v>50.099999999999994</v>
      </c>
    </row>
    <row r="571" spans="1:20" ht="12.75" customHeight="1">
      <c r="A571" s="29"/>
      <c r="B571" s="20"/>
      <c r="C571" s="19">
        <v>4270</v>
      </c>
      <c r="D571" s="20" t="s">
        <v>177</v>
      </c>
      <c r="E571" s="12">
        <f>'[1]Arkusz1'!N581</f>
        <v>1200</v>
      </c>
      <c r="F571" s="13">
        <f>'[1]Arkusz1'!I581</f>
        <v>1200</v>
      </c>
      <c r="G571" s="21"/>
      <c r="H571" s="21"/>
      <c r="I571" s="13">
        <f t="shared" si="81"/>
        <v>1200</v>
      </c>
      <c r="J571" s="22"/>
      <c r="K571" s="59">
        <f t="shared" si="78"/>
        <v>0</v>
      </c>
      <c r="L571" s="12">
        <f>'[1]Arkusz1'!M581</f>
        <v>0</v>
      </c>
      <c r="M571" s="22"/>
      <c r="N571" s="22"/>
      <c r="O571" s="12">
        <f t="shared" si="82"/>
        <v>0</v>
      </c>
      <c r="P571" s="18"/>
      <c r="Q571" s="59"/>
      <c r="R571" s="12">
        <f t="shared" si="84"/>
        <v>1200</v>
      </c>
      <c r="S571" s="12">
        <f t="shared" si="79"/>
        <v>0</v>
      </c>
      <c r="T571" s="57">
        <f t="shared" si="80"/>
        <v>0</v>
      </c>
    </row>
    <row r="572" spans="1:20" ht="13.5" customHeight="1">
      <c r="A572" s="29"/>
      <c r="B572" s="20"/>
      <c r="C572" s="19">
        <v>4300</v>
      </c>
      <c r="D572" s="20" t="s">
        <v>44</v>
      </c>
      <c r="E572" s="12">
        <f>'[1]Arkusz1'!N582</f>
        <v>1000</v>
      </c>
      <c r="F572" s="13">
        <f>'[1]Arkusz1'!I582</f>
        <v>1000</v>
      </c>
      <c r="G572" s="21"/>
      <c r="H572" s="21"/>
      <c r="I572" s="13">
        <f t="shared" si="81"/>
        <v>1000</v>
      </c>
      <c r="J572" s="22"/>
      <c r="K572" s="59">
        <f t="shared" si="78"/>
        <v>0</v>
      </c>
      <c r="L572" s="12">
        <f>'[1]Arkusz1'!M582</f>
        <v>0</v>
      </c>
      <c r="M572" s="22"/>
      <c r="N572" s="22"/>
      <c r="O572" s="12">
        <f t="shared" si="82"/>
        <v>0</v>
      </c>
      <c r="P572" s="18"/>
      <c r="Q572" s="59"/>
      <c r="R572" s="12">
        <f t="shared" si="84"/>
        <v>1000</v>
      </c>
      <c r="S572" s="12">
        <f t="shared" si="79"/>
        <v>0</v>
      </c>
      <c r="T572" s="57">
        <f t="shared" si="80"/>
        <v>0</v>
      </c>
    </row>
    <row r="573" spans="1:20" ht="13.5" customHeight="1">
      <c r="A573" s="29"/>
      <c r="B573" s="20"/>
      <c r="C573" s="19">
        <v>4430</v>
      </c>
      <c r="D573" s="20" t="s">
        <v>76</v>
      </c>
      <c r="E573" s="12">
        <f>'[1]Arkusz1'!N583</f>
        <v>700</v>
      </c>
      <c r="F573" s="13">
        <f>'[1]Arkusz1'!I583</f>
        <v>700</v>
      </c>
      <c r="G573" s="21"/>
      <c r="H573" s="21"/>
      <c r="I573" s="13">
        <f t="shared" si="81"/>
        <v>700</v>
      </c>
      <c r="J573" s="22">
        <v>579.58</v>
      </c>
      <c r="K573" s="59">
        <f t="shared" si="78"/>
        <v>82.79714285714287</v>
      </c>
      <c r="L573" s="12">
        <f>'[1]Arkusz1'!M583</f>
        <v>0</v>
      </c>
      <c r="M573" s="22"/>
      <c r="N573" s="22"/>
      <c r="O573" s="12">
        <f t="shared" si="82"/>
        <v>0</v>
      </c>
      <c r="P573" s="18"/>
      <c r="Q573" s="59"/>
      <c r="R573" s="12">
        <f t="shared" si="84"/>
        <v>700</v>
      </c>
      <c r="S573" s="12">
        <f t="shared" si="79"/>
        <v>579.58</v>
      </c>
      <c r="T573" s="57">
        <f t="shared" si="80"/>
        <v>82.79714285714287</v>
      </c>
    </row>
    <row r="574" spans="1:20" ht="15">
      <c r="A574" s="29"/>
      <c r="B574" s="20"/>
      <c r="C574" s="19">
        <v>6050</v>
      </c>
      <c r="D574" s="20" t="s">
        <v>192</v>
      </c>
      <c r="E574" s="12">
        <f>'[1]Arkusz1'!N584</f>
        <v>11620</v>
      </c>
      <c r="F574" s="13">
        <f>'[1]Arkusz1'!I584</f>
        <v>0</v>
      </c>
      <c r="G574" s="21"/>
      <c r="H574" s="21"/>
      <c r="I574" s="13">
        <f t="shared" si="81"/>
        <v>0</v>
      </c>
      <c r="J574" s="22"/>
      <c r="K574" s="59"/>
      <c r="L574" s="12">
        <f>'[1]Arkusz1'!M584</f>
        <v>11620</v>
      </c>
      <c r="M574" s="22"/>
      <c r="N574" s="22"/>
      <c r="O574" s="12">
        <f t="shared" si="82"/>
        <v>11620</v>
      </c>
      <c r="P574" s="22">
        <v>11619.98</v>
      </c>
      <c r="Q574" s="59">
        <f>P574*100/O574</f>
        <v>99.99982788296042</v>
      </c>
      <c r="R574" s="12">
        <f t="shared" si="84"/>
        <v>11620</v>
      </c>
      <c r="S574" s="12">
        <f t="shared" si="79"/>
        <v>11619.98</v>
      </c>
      <c r="T574" s="57">
        <f t="shared" si="80"/>
        <v>99.99982788296042</v>
      </c>
    </row>
    <row r="575" spans="1:20" ht="15">
      <c r="A575" s="29"/>
      <c r="B575" s="20"/>
      <c r="C575" s="19">
        <v>6058</v>
      </c>
      <c r="D575" s="20" t="s">
        <v>192</v>
      </c>
      <c r="E575" s="12">
        <f>'[1]Arkusz1'!N585</f>
        <v>276852.5</v>
      </c>
      <c r="F575" s="13">
        <f>'[1]Arkusz1'!I585</f>
        <v>0</v>
      </c>
      <c r="G575" s="21"/>
      <c r="H575" s="21"/>
      <c r="I575" s="13">
        <f t="shared" si="81"/>
        <v>0</v>
      </c>
      <c r="J575" s="22"/>
      <c r="K575" s="59"/>
      <c r="L575" s="12">
        <f>'[1]Arkusz1'!M585</f>
        <v>276852.5</v>
      </c>
      <c r="M575" s="22"/>
      <c r="N575" s="22"/>
      <c r="O575" s="12">
        <f t="shared" si="82"/>
        <v>276852.5</v>
      </c>
      <c r="P575" s="22">
        <v>68024.92</v>
      </c>
      <c r="Q575" s="59">
        <f>P575*100/O575</f>
        <v>24.570816590061494</v>
      </c>
      <c r="R575" s="12">
        <f t="shared" si="84"/>
        <v>276852.5</v>
      </c>
      <c r="S575" s="12">
        <f t="shared" si="79"/>
        <v>68024.92</v>
      </c>
      <c r="T575" s="57">
        <f t="shared" si="80"/>
        <v>24.570816590061494</v>
      </c>
    </row>
    <row r="576" spans="1:20" ht="12.75" customHeight="1">
      <c r="A576" s="29"/>
      <c r="B576" s="20"/>
      <c r="C576" s="19">
        <v>6059</v>
      </c>
      <c r="D576" s="20" t="s">
        <v>192</v>
      </c>
      <c r="E576" s="12">
        <f>'[1]Arkusz1'!N586</f>
        <v>175595.69</v>
      </c>
      <c r="F576" s="13">
        <f>'[1]Arkusz1'!I586</f>
        <v>0</v>
      </c>
      <c r="G576" s="21"/>
      <c r="H576" s="21"/>
      <c r="I576" s="13">
        <f t="shared" si="81"/>
        <v>0</v>
      </c>
      <c r="J576" s="22"/>
      <c r="K576" s="59"/>
      <c r="L576" s="12">
        <f>'[1]Arkusz1'!M586</f>
        <v>175595.69</v>
      </c>
      <c r="M576" s="22"/>
      <c r="N576" s="22"/>
      <c r="O576" s="12">
        <f t="shared" si="82"/>
        <v>175595.69</v>
      </c>
      <c r="P576" s="22">
        <v>42905.43</v>
      </c>
      <c r="Q576" s="59">
        <f>P576*100/O576</f>
        <v>24.434215896756918</v>
      </c>
      <c r="R576" s="12">
        <f t="shared" si="84"/>
        <v>175595.69</v>
      </c>
      <c r="S576" s="12">
        <f t="shared" si="79"/>
        <v>42905.43</v>
      </c>
      <c r="T576" s="57">
        <f t="shared" si="80"/>
        <v>24.434215896756918</v>
      </c>
    </row>
    <row r="577" spans="1:20" ht="13.5" customHeight="1">
      <c r="A577" s="29"/>
      <c r="B577" s="20"/>
      <c r="C577" s="19"/>
      <c r="D577" s="20"/>
      <c r="E577" s="12"/>
      <c r="F577" s="13"/>
      <c r="G577" s="21"/>
      <c r="H577" s="21"/>
      <c r="I577" s="13"/>
      <c r="J577" s="18"/>
      <c r="K577" s="58"/>
      <c r="L577" s="12"/>
      <c r="M577" s="22"/>
      <c r="N577" s="22"/>
      <c r="O577" s="12"/>
      <c r="P577" s="18"/>
      <c r="Q577" s="58"/>
      <c r="R577" s="12"/>
      <c r="S577" s="12"/>
      <c r="T577" s="57"/>
    </row>
    <row r="578" spans="1:20" s="14" customFormat="1" ht="14.25">
      <c r="A578" s="28"/>
      <c r="B578" s="16">
        <v>92116</v>
      </c>
      <c r="C578" s="15"/>
      <c r="D578" s="16" t="s">
        <v>200</v>
      </c>
      <c r="E578" s="12">
        <f>'[1]Arkusz1'!N588</f>
        <v>117616</v>
      </c>
      <c r="F578" s="13">
        <f>'[1]Arkusz1'!I588</f>
        <v>117616</v>
      </c>
      <c r="G578" s="17"/>
      <c r="H578" s="17"/>
      <c r="I578" s="13">
        <f t="shared" si="81"/>
        <v>117616</v>
      </c>
      <c r="J578" s="18">
        <v>62000</v>
      </c>
      <c r="K578" s="58">
        <f aca="true" t="shared" si="85" ref="K578:K607">J578*100/I578</f>
        <v>52.71391647394912</v>
      </c>
      <c r="L578" s="12">
        <f>'[1]Arkusz1'!M588</f>
        <v>0</v>
      </c>
      <c r="M578" s="18">
        <f>SUM(M579:M583)</f>
        <v>0</v>
      </c>
      <c r="N578" s="18">
        <f>SUM(N579:N583)</f>
        <v>0</v>
      </c>
      <c r="O578" s="12">
        <f t="shared" si="82"/>
        <v>0</v>
      </c>
      <c r="P578" s="18"/>
      <c r="Q578" s="58"/>
      <c r="R578" s="12">
        <f>I578+O578</f>
        <v>117616</v>
      </c>
      <c r="S578" s="12">
        <f aca="true" t="shared" si="86" ref="S578:S595">J578+P578</f>
        <v>62000</v>
      </c>
      <c r="T578" s="57">
        <f aca="true" t="shared" si="87" ref="T578:T607">S578*100/R578</f>
        <v>52.71391647394912</v>
      </c>
    </row>
    <row r="579" spans="1:20" ht="15">
      <c r="A579" s="29"/>
      <c r="B579" s="20"/>
      <c r="C579" s="19">
        <v>2480</v>
      </c>
      <c r="D579" s="20" t="s">
        <v>199</v>
      </c>
      <c r="E579" s="12">
        <f>'[1]Arkusz1'!N589</f>
        <v>117616</v>
      </c>
      <c r="F579" s="13">
        <f>'[1]Arkusz1'!I589</f>
        <v>117616</v>
      </c>
      <c r="G579" s="21"/>
      <c r="H579" s="21"/>
      <c r="I579" s="13">
        <f t="shared" si="81"/>
        <v>117616</v>
      </c>
      <c r="J579" s="22">
        <v>62000</v>
      </c>
      <c r="K579" s="59">
        <f t="shared" si="85"/>
        <v>52.71391647394912</v>
      </c>
      <c r="L579" s="12">
        <f>'[1]Arkusz1'!M589</f>
        <v>0</v>
      </c>
      <c r="M579" s="22"/>
      <c r="N579" s="22"/>
      <c r="O579" s="12">
        <f t="shared" si="82"/>
        <v>0</v>
      </c>
      <c r="P579" s="18"/>
      <c r="Q579" s="59"/>
      <c r="R579" s="12">
        <f>I579+O579</f>
        <v>117616</v>
      </c>
      <c r="S579" s="12">
        <f t="shared" si="86"/>
        <v>62000</v>
      </c>
      <c r="T579" s="57">
        <f t="shared" si="87"/>
        <v>52.71391647394912</v>
      </c>
    </row>
    <row r="580" spans="1:20" ht="12.75" customHeight="1">
      <c r="A580" s="29"/>
      <c r="B580" s="20"/>
      <c r="C580" s="19"/>
      <c r="D580" s="20"/>
      <c r="E580" s="12"/>
      <c r="F580" s="13"/>
      <c r="G580" s="21"/>
      <c r="H580" s="21"/>
      <c r="I580" s="13"/>
      <c r="J580" s="18"/>
      <c r="K580" s="58"/>
      <c r="L580" s="12"/>
      <c r="M580" s="22"/>
      <c r="N580" s="22"/>
      <c r="O580" s="12"/>
      <c r="P580" s="18"/>
      <c r="Q580" s="58"/>
      <c r="R580" s="12"/>
      <c r="S580" s="12"/>
      <c r="T580" s="57"/>
    </row>
    <row r="581" spans="1:20" ht="15">
      <c r="A581" s="29"/>
      <c r="B581" s="16">
        <v>92195</v>
      </c>
      <c r="C581" s="19"/>
      <c r="D581" s="16" t="s">
        <v>46</v>
      </c>
      <c r="E581" s="12">
        <f>'[1]Arkusz1'!N591</f>
        <v>500</v>
      </c>
      <c r="F581" s="13">
        <f>'[1]Arkusz1'!I591</f>
        <v>500</v>
      </c>
      <c r="G581" s="17">
        <f>SUM(G582)</f>
        <v>0</v>
      </c>
      <c r="H581" s="17">
        <f>SUM(H582)</f>
        <v>0</v>
      </c>
      <c r="I581" s="13">
        <f t="shared" si="81"/>
        <v>500</v>
      </c>
      <c r="J581" s="18">
        <v>500</v>
      </c>
      <c r="K581" s="58">
        <f t="shared" si="85"/>
        <v>100</v>
      </c>
      <c r="L581" s="12">
        <f>'[1]Arkusz1'!M591</f>
        <v>0</v>
      </c>
      <c r="M581" s="22"/>
      <c r="N581" s="22"/>
      <c r="O581" s="12">
        <f t="shared" si="82"/>
        <v>0</v>
      </c>
      <c r="P581" s="18"/>
      <c r="Q581" s="58"/>
      <c r="R581" s="12">
        <f>I581+O581</f>
        <v>500</v>
      </c>
      <c r="S581" s="12">
        <f t="shared" si="86"/>
        <v>500</v>
      </c>
      <c r="T581" s="57">
        <f t="shared" si="87"/>
        <v>100</v>
      </c>
    </row>
    <row r="582" spans="1:20" ht="26.25">
      <c r="A582" s="29"/>
      <c r="B582" s="20"/>
      <c r="C582" s="19">
        <v>2710</v>
      </c>
      <c r="D582" s="27" t="s">
        <v>186</v>
      </c>
      <c r="E582" s="12">
        <f>'[1]Arkusz1'!N592</f>
        <v>500</v>
      </c>
      <c r="F582" s="13">
        <f>'[1]Arkusz1'!I592</f>
        <v>500</v>
      </c>
      <c r="G582" s="21"/>
      <c r="H582" s="21"/>
      <c r="I582" s="13">
        <f t="shared" si="81"/>
        <v>500</v>
      </c>
      <c r="J582" s="22">
        <v>500</v>
      </c>
      <c r="K582" s="59">
        <f t="shared" si="85"/>
        <v>100</v>
      </c>
      <c r="L582" s="12">
        <f>'[1]Arkusz1'!M592</f>
        <v>0</v>
      </c>
      <c r="M582" s="22"/>
      <c r="N582" s="22"/>
      <c r="O582" s="12">
        <f t="shared" si="82"/>
        <v>0</v>
      </c>
      <c r="P582" s="18"/>
      <c r="Q582" s="59"/>
      <c r="R582" s="12">
        <f>I582+O582</f>
        <v>500</v>
      </c>
      <c r="S582" s="12">
        <f t="shared" si="86"/>
        <v>500</v>
      </c>
      <c r="T582" s="57">
        <f t="shared" si="87"/>
        <v>100</v>
      </c>
    </row>
    <row r="583" spans="1:20" ht="14.25" customHeight="1">
      <c r="A583" s="29"/>
      <c r="B583" s="20"/>
      <c r="C583" s="19"/>
      <c r="D583" s="20"/>
      <c r="E583" s="12"/>
      <c r="F583" s="13"/>
      <c r="G583" s="21"/>
      <c r="H583" s="21"/>
      <c r="I583" s="13"/>
      <c r="J583" s="18"/>
      <c r="K583" s="58"/>
      <c r="L583" s="12"/>
      <c r="M583" s="22"/>
      <c r="N583" s="22"/>
      <c r="O583" s="12"/>
      <c r="P583" s="18"/>
      <c r="Q583" s="58"/>
      <c r="R583" s="12"/>
      <c r="S583" s="12"/>
      <c r="T583" s="57"/>
    </row>
    <row r="584" spans="1:20" s="14" customFormat="1" ht="14.25">
      <c r="A584" s="25">
        <v>926</v>
      </c>
      <c r="B584" s="30"/>
      <c r="C584" s="9"/>
      <c r="D584" s="30" t="s">
        <v>201</v>
      </c>
      <c r="E584" s="12">
        <f>'[1]Arkusz1'!N595</f>
        <v>235562</v>
      </c>
      <c r="F584" s="13">
        <f>'[1]Arkusz1'!I595</f>
        <v>235562</v>
      </c>
      <c r="G584" s="12">
        <f>G585</f>
        <v>0</v>
      </c>
      <c r="H584" s="12">
        <f>H585</f>
        <v>0</v>
      </c>
      <c r="I584" s="13">
        <f t="shared" si="81"/>
        <v>235562</v>
      </c>
      <c r="J584" s="12">
        <f>J585</f>
        <v>93650.13</v>
      </c>
      <c r="K584" s="57">
        <f t="shared" si="85"/>
        <v>39.75604299505014</v>
      </c>
      <c r="L584" s="12">
        <f>'[1]Arkusz1'!M595</f>
        <v>0</v>
      </c>
      <c r="M584" s="12">
        <f>M585</f>
        <v>0</v>
      </c>
      <c r="N584" s="12">
        <f>N585</f>
        <v>0</v>
      </c>
      <c r="O584" s="12">
        <f t="shared" si="82"/>
        <v>0</v>
      </c>
      <c r="P584" s="12"/>
      <c r="Q584" s="57"/>
      <c r="R584" s="12">
        <f aca="true" t="shared" si="88" ref="R584:R593">I584+O584</f>
        <v>235562</v>
      </c>
      <c r="S584" s="12">
        <f t="shared" si="86"/>
        <v>93650.13</v>
      </c>
      <c r="T584" s="57">
        <f t="shared" si="87"/>
        <v>39.75604299505014</v>
      </c>
    </row>
    <row r="585" spans="1:20" s="14" customFormat="1" ht="14.25">
      <c r="A585" s="28"/>
      <c r="B585" s="16">
        <v>92695</v>
      </c>
      <c r="C585" s="15"/>
      <c r="D585" s="16" t="s">
        <v>46</v>
      </c>
      <c r="E585" s="12">
        <f>'[1]Arkusz1'!N596</f>
        <v>235562</v>
      </c>
      <c r="F585" s="13">
        <f>'[1]Arkusz1'!I596</f>
        <v>235562</v>
      </c>
      <c r="G585" s="17">
        <f>SUM(G586:G593)</f>
        <v>0</v>
      </c>
      <c r="H585" s="17">
        <f>SUM(H586:H593)</f>
        <v>0</v>
      </c>
      <c r="I585" s="13">
        <f t="shared" si="81"/>
        <v>235562</v>
      </c>
      <c r="J585" s="18">
        <v>93650.13</v>
      </c>
      <c r="K585" s="58">
        <f t="shared" si="85"/>
        <v>39.75604299505014</v>
      </c>
      <c r="L585" s="12">
        <f>'[1]Arkusz1'!M596</f>
        <v>0</v>
      </c>
      <c r="M585" s="18">
        <f>SUM(M587:M593)</f>
        <v>0</v>
      </c>
      <c r="N585" s="18">
        <f>SUM(N587:N593)</f>
        <v>0</v>
      </c>
      <c r="O585" s="12">
        <f t="shared" si="82"/>
        <v>0</v>
      </c>
      <c r="P585" s="18"/>
      <c r="Q585" s="58"/>
      <c r="R585" s="12">
        <f t="shared" si="88"/>
        <v>235562</v>
      </c>
      <c r="S585" s="12">
        <f t="shared" si="86"/>
        <v>93650.13</v>
      </c>
      <c r="T585" s="57">
        <f t="shared" si="87"/>
        <v>39.75604299505014</v>
      </c>
    </row>
    <row r="586" spans="1:20" ht="25.5" customHeight="1">
      <c r="A586" s="29"/>
      <c r="B586" s="16"/>
      <c r="C586" s="19">
        <v>2820</v>
      </c>
      <c r="D586" s="27" t="s">
        <v>183</v>
      </c>
      <c r="E586" s="12">
        <f>'[1]Arkusz1'!N597</f>
        <v>115000</v>
      </c>
      <c r="F586" s="13">
        <f>'[1]Arkusz1'!I597</f>
        <v>115000</v>
      </c>
      <c r="G586" s="21"/>
      <c r="H586" s="21"/>
      <c r="I586" s="13">
        <f t="shared" si="81"/>
        <v>115000</v>
      </c>
      <c r="J586" s="22">
        <v>87000</v>
      </c>
      <c r="K586" s="59">
        <f t="shared" si="85"/>
        <v>75.65217391304348</v>
      </c>
      <c r="L586" s="12">
        <f>'[1]Arkusz1'!M597</f>
        <v>0</v>
      </c>
      <c r="M586" s="22"/>
      <c r="N586" s="22"/>
      <c r="O586" s="12">
        <f t="shared" si="82"/>
        <v>0</v>
      </c>
      <c r="P586" s="18"/>
      <c r="Q586" s="59"/>
      <c r="R586" s="12">
        <f t="shared" si="88"/>
        <v>115000</v>
      </c>
      <c r="S586" s="12">
        <f t="shared" si="86"/>
        <v>87000</v>
      </c>
      <c r="T586" s="57">
        <f t="shared" si="87"/>
        <v>75.65217391304348</v>
      </c>
    </row>
    <row r="587" spans="1:20" ht="14.25" customHeight="1">
      <c r="A587" s="29"/>
      <c r="B587" s="16"/>
      <c r="C587" s="19">
        <v>4010</v>
      </c>
      <c r="D587" s="20" t="s">
        <v>159</v>
      </c>
      <c r="E587" s="12">
        <f>'[1]Arkusz1'!N598</f>
        <v>13312</v>
      </c>
      <c r="F587" s="13">
        <f>'[1]Arkusz1'!I598</f>
        <v>13312</v>
      </c>
      <c r="G587" s="21"/>
      <c r="H587" s="21"/>
      <c r="I587" s="13">
        <f t="shared" si="81"/>
        <v>13312</v>
      </c>
      <c r="J587" s="22"/>
      <c r="K587" s="59">
        <f t="shared" si="85"/>
        <v>0</v>
      </c>
      <c r="L587" s="12">
        <f>'[1]Arkusz1'!M598</f>
        <v>0</v>
      </c>
      <c r="M587" s="22"/>
      <c r="N587" s="22"/>
      <c r="O587" s="12">
        <f t="shared" si="82"/>
        <v>0</v>
      </c>
      <c r="P587" s="18"/>
      <c r="Q587" s="59"/>
      <c r="R587" s="12">
        <f t="shared" si="88"/>
        <v>13312</v>
      </c>
      <c r="S587" s="12">
        <f t="shared" si="86"/>
        <v>0</v>
      </c>
      <c r="T587" s="57">
        <f t="shared" si="87"/>
        <v>0</v>
      </c>
    </row>
    <row r="588" spans="1:20" ht="12.75" customHeight="1">
      <c r="A588" s="29"/>
      <c r="B588" s="16"/>
      <c r="C588" s="19">
        <v>4110</v>
      </c>
      <c r="D588" s="20" t="s">
        <v>26</v>
      </c>
      <c r="E588" s="12">
        <f>'[1]Arkusz1'!N599</f>
        <v>2350</v>
      </c>
      <c r="F588" s="13">
        <f>'[1]Arkusz1'!I599</f>
        <v>2350</v>
      </c>
      <c r="G588" s="21"/>
      <c r="H588" s="21"/>
      <c r="I588" s="13">
        <f t="shared" si="81"/>
        <v>2350</v>
      </c>
      <c r="J588" s="22"/>
      <c r="K588" s="59">
        <f t="shared" si="85"/>
        <v>0</v>
      </c>
      <c r="L588" s="12">
        <f>'[1]Arkusz1'!M599</f>
        <v>0</v>
      </c>
      <c r="M588" s="22"/>
      <c r="N588" s="22"/>
      <c r="O588" s="12">
        <f t="shared" si="82"/>
        <v>0</v>
      </c>
      <c r="P588" s="18"/>
      <c r="Q588" s="59"/>
      <c r="R588" s="12">
        <f t="shared" si="88"/>
        <v>2350</v>
      </c>
      <c r="S588" s="12">
        <f t="shared" si="86"/>
        <v>0</v>
      </c>
      <c r="T588" s="57">
        <f t="shared" si="87"/>
        <v>0</v>
      </c>
    </row>
    <row r="589" spans="1:20" ht="15" customHeight="1">
      <c r="A589" s="29"/>
      <c r="B589" s="16"/>
      <c r="C589" s="19">
        <v>4120</v>
      </c>
      <c r="D589" s="20" t="s">
        <v>82</v>
      </c>
      <c r="E589" s="12">
        <f>'[1]Arkusz1'!N600</f>
        <v>400</v>
      </c>
      <c r="F589" s="13">
        <f>'[1]Arkusz1'!I600</f>
        <v>400</v>
      </c>
      <c r="G589" s="21"/>
      <c r="H589" s="21"/>
      <c r="I589" s="13">
        <f t="shared" si="81"/>
        <v>400</v>
      </c>
      <c r="J589" s="22"/>
      <c r="K589" s="59">
        <f t="shared" si="85"/>
        <v>0</v>
      </c>
      <c r="L589" s="12">
        <f>'[1]Arkusz1'!M600</f>
        <v>0</v>
      </c>
      <c r="M589" s="22"/>
      <c r="N589" s="22"/>
      <c r="O589" s="12">
        <f t="shared" si="82"/>
        <v>0</v>
      </c>
      <c r="P589" s="18"/>
      <c r="Q589" s="59"/>
      <c r="R589" s="12">
        <f t="shared" si="88"/>
        <v>400</v>
      </c>
      <c r="S589" s="12">
        <f t="shared" si="86"/>
        <v>0</v>
      </c>
      <c r="T589" s="57">
        <f t="shared" si="87"/>
        <v>0</v>
      </c>
    </row>
    <row r="590" spans="1:20" ht="15" customHeight="1">
      <c r="A590" s="29"/>
      <c r="B590" s="16"/>
      <c r="C590" s="19">
        <v>4170</v>
      </c>
      <c r="D590" s="20" t="s">
        <v>196</v>
      </c>
      <c r="E590" s="12">
        <f>'[1]Arkusz1'!N601</f>
        <v>2000</v>
      </c>
      <c r="F590" s="13">
        <f>'[1]Arkusz1'!I601</f>
        <v>2000</v>
      </c>
      <c r="G590" s="21"/>
      <c r="H590" s="21"/>
      <c r="I590" s="13">
        <f t="shared" si="81"/>
        <v>2000</v>
      </c>
      <c r="J590" s="22">
        <v>2000</v>
      </c>
      <c r="K590" s="59">
        <f t="shared" si="85"/>
        <v>100</v>
      </c>
      <c r="L590" s="12">
        <f>'[1]Arkusz1'!M601</f>
        <v>0</v>
      </c>
      <c r="M590" s="22"/>
      <c r="N590" s="22"/>
      <c r="O590" s="12">
        <f t="shared" si="82"/>
        <v>0</v>
      </c>
      <c r="P590" s="18"/>
      <c r="Q590" s="59"/>
      <c r="R590" s="12">
        <f t="shared" si="88"/>
        <v>2000</v>
      </c>
      <c r="S590" s="12">
        <f t="shared" si="86"/>
        <v>2000</v>
      </c>
      <c r="T590" s="57">
        <f t="shared" si="87"/>
        <v>100</v>
      </c>
    </row>
    <row r="591" spans="1:20" ht="18" customHeight="1">
      <c r="A591" s="29"/>
      <c r="B591" s="20"/>
      <c r="C591" s="19">
        <v>4210</v>
      </c>
      <c r="D591" s="20" t="s">
        <v>202</v>
      </c>
      <c r="E591" s="12">
        <f>'[1]Arkusz1'!N602</f>
        <v>20500</v>
      </c>
      <c r="F591" s="13">
        <f>'[1]Arkusz1'!I602</f>
        <v>20500</v>
      </c>
      <c r="G591" s="21"/>
      <c r="H591" s="21"/>
      <c r="I591" s="13">
        <f t="shared" si="81"/>
        <v>20500</v>
      </c>
      <c r="J591" s="22"/>
      <c r="K591" s="59">
        <f t="shared" si="85"/>
        <v>0</v>
      </c>
      <c r="L591" s="12">
        <f>'[1]Arkusz1'!M602</f>
        <v>0</v>
      </c>
      <c r="M591" s="22"/>
      <c r="N591" s="22"/>
      <c r="O591" s="12">
        <f t="shared" si="82"/>
        <v>0</v>
      </c>
      <c r="P591" s="18"/>
      <c r="Q591" s="59"/>
      <c r="R591" s="12">
        <f t="shared" si="88"/>
        <v>20500</v>
      </c>
      <c r="S591" s="12">
        <f t="shared" si="86"/>
        <v>0</v>
      </c>
      <c r="T591" s="57">
        <f t="shared" si="87"/>
        <v>0</v>
      </c>
    </row>
    <row r="592" spans="1:20" ht="15">
      <c r="A592" s="29"/>
      <c r="B592" s="20"/>
      <c r="C592" s="19">
        <v>4260</v>
      </c>
      <c r="D592" s="20" t="s">
        <v>117</v>
      </c>
      <c r="E592" s="12">
        <f>'[1]Arkusz1'!N603</f>
        <v>42000</v>
      </c>
      <c r="F592" s="13">
        <f>'[1]Arkusz1'!I603</f>
        <v>42000</v>
      </c>
      <c r="G592" s="21"/>
      <c r="H592" s="21"/>
      <c r="I592" s="13">
        <f t="shared" si="81"/>
        <v>42000</v>
      </c>
      <c r="J592" s="22">
        <v>4447.79</v>
      </c>
      <c r="K592" s="59">
        <f t="shared" si="85"/>
        <v>10.589976190476191</v>
      </c>
      <c r="L592" s="12">
        <f>'[1]Arkusz1'!M603</f>
        <v>0</v>
      </c>
      <c r="M592" s="22"/>
      <c r="N592" s="22"/>
      <c r="O592" s="12">
        <f t="shared" si="82"/>
        <v>0</v>
      </c>
      <c r="P592" s="18"/>
      <c r="Q592" s="59"/>
      <c r="R592" s="12">
        <f t="shared" si="88"/>
        <v>42000</v>
      </c>
      <c r="S592" s="12">
        <f t="shared" si="86"/>
        <v>4447.79</v>
      </c>
      <c r="T592" s="57">
        <f t="shared" si="87"/>
        <v>10.589976190476191</v>
      </c>
    </row>
    <row r="593" spans="1:20" ht="18" customHeight="1">
      <c r="A593" s="29"/>
      <c r="B593" s="20"/>
      <c r="C593" s="19">
        <v>4300</v>
      </c>
      <c r="D593" s="20" t="s">
        <v>44</v>
      </c>
      <c r="E593" s="12">
        <f>'[1]Arkusz1'!N604</f>
        <v>40000</v>
      </c>
      <c r="F593" s="13">
        <f>'[1]Arkusz1'!I604</f>
        <v>40000</v>
      </c>
      <c r="G593" s="21"/>
      <c r="H593" s="21"/>
      <c r="I593" s="13">
        <f t="shared" si="81"/>
        <v>40000</v>
      </c>
      <c r="J593" s="22">
        <v>202.34</v>
      </c>
      <c r="K593" s="59">
        <f t="shared" si="85"/>
        <v>0.50585</v>
      </c>
      <c r="L593" s="12">
        <f>'[1]Arkusz1'!M604</f>
        <v>0</v>
      </c>
      <c r="M593" s="22"/>
      <c r="N593" s="22"/>
      <c r="O593" s="12">
        <f t="shared" si="82"/>
        <v>0</v>
      </c>
      <c r="P593" s="18"/>
      <c r="Q593" s="59"/>
      <c r="R593" s="12">
        <f t="shared" si="88"/>
        <v>40000</v>
      </c>
      <c r="S593" s="12">
        <f t="shared" si="86"/>
        <v>202.34</v>
      </c>
      <c r="T593" s="57">
        <f t="shared" si="87"/>
        <v>0.50585</v>
      </c>
    </row>
    <row r="594" spans="1:20" ht="15">
      <c r="A594" s="29"/>
      <c r="B594" s="20"/>
      <c r="C594" s="19"/>
      <c r="D594" s="20"/>
      <c r="E594" s="12"/>
      <c r="F594" s="13"/>
      <c r="G594" s="21"/>
      <c r="H594" s="21"/>
      <c r="I594" s="13"/>
      <c r="J594" s="18"/>
      <c r="K594" s="58"/>
      <c r="L594" s="12"/>
      <c r="M594" s="22"/>
      <c r="N594" s="22"/>
      <c r="O594" s="12"/>
      <c r="P594" s="18"/>
      <c r="Q594" s="58"/>
      <c r="R594" s="12"/>
      <c r="S594" s="12"/>
      <c r="T594" s="57"/>
    </row>
    <row r="595" spans="1:20" ht="15.75">
      <c r="A595" s="24"/>
      <c r="B595" s="20"/>
      <c r="C595" s="19"/>
      <c r="D595" s="11" t="s">
        <v>203</v>
      </c>
      <c r="E595" s="12">
        <f>'[1]Arkusz1'!N606</f>
        <v>18451466.89</v>
      </c>
      <c r="F595" s="13">
        <f>'[1]Arkusz1'!I606</f>
        <v>12501880.270000001</v>
      </c>
      <c r="G595" s="12">
        <f>G6+G27+G32+G49+G54+G59+G123+G140+G173+G181+G186+G193+G350+G371+G471+G525+G562+G584+G67+G445</f>
        <v>10349.8</v>
      </c>
      <c r="H595" s="12">
        <f>H6+H27+H32+H49+H54+H59+H67+H123+H140+H173+H181+H186+H193+H350+H371+H471+H525+H562+H584+H445</f>
        <v>1210.8</v>
      </c>
      <c r="I595" s="13">
        <f t="shared" si="81"/>
        <v>12511019.270000001</v>
      </c>
      <c r="J595" s="12">
        <f>J584+J562+J525+J471+J445+J371+J350+J193+J186+J181+J173+J140+J123+J67+J59+J54+J49+J32+J27+J6</f>
        <v>6104440.779999999</v>
      </c>
      <c r="K595" s="57">
        <f t="shared" si="85"/>
        <v>48.79251360948466</v>
      </c>
      <c r="L595" s="12">
        <f>'[1]Arkusz1'!M606</f>
        <v>5949586.620000001</v>
      </c>
      <c r="M595" s="12">
        <f>M6+M27+M32+M54+M59+M67+M123+M140+M174+M181+M186+M193+M350+M371+M471+M525+M562+M584+M49+M445</f>
        <v>0</v>
      </c>
      <c r="N595" s="12">
        <f>N6+N27+N32+N54+N59+N67+N123+N140+N174+N181+N186+N193+N350+N371+N471+N525+N562+N584+N49+N445</f>
        <v>0</v>
      </c>
      <c r="O595" s="12">
        <f t="shared" si="82"/>
        <v>5949586.620000001</v>
      </c>
      <c r="P595" s="12">
        <f>P584+P562+P525+P471+P445+P371+P350+P193+P186+P181+P173+P140+P123+P67+P59+P54+P49+P32+P27+P6</f>
        <v>2548277.4799999995</v>
      </c>
      <c r="Q595" s="57">
        <f>P595*100/O595</f>
        <v>42.831168663613795</v>
      </c>
      <c r="R595" s="12">
        <f aca="true" t="shared" si="89" ref="R595:R607">I595+O595</f>
        <v>18460605.89</v>
      </c>
      <c r="S595" s="12">
        <f t="shared" si="86"/>
        <v>8652718.259999998</v>
      </c>
      <c r="T595" s="57">
        <f t="shared" si="87"/>
        <v>46.87125824340968</v>
      </c>
    </row>
    <row r="596" spans="1:20" ht="15.75">
      <c r="A596" s="24"/>
      <c r="B596" s="20"/>
      <c r="C596" s="19"/>
      <c r="D596" s="43" t="s">
        <v>204</v>
      </c>
      <c r="E596" s="12">
        <f>'[1]Arkusz1'!N607</f>
        <v>8421283.100000001</v>
      </c>
      <c r="F596" s="13">
        <f>'[1]Arkusz1'!I607</f>
        <v>8421283.100000001</v>
      </c>
      <c r="G596" s="44"/>
      <c r="H596" s="44"/>
      <c r="I596" s="54">
        <f>I597+I598</f>
        <v>8421363.100000001</v>
      </c>
      <c r="J596" s="60">
        <f>J597+J598</f>
        <v>4212187.24</v>
      </c>
      <c r="K596" s="59">
        <f t="shared" si="85"/>
        <v>50.01787940956969</v>
      </c>
      <c r="L596" s="12" t="e">
        <f>'[1]Arkusz1'!M607</f>
        <v>#REF!</v>
      </c>
      <c r="M596" s="44"/>
      <c r="N596" s="44"/>
      <c r="O596" s="55"/>
      <c r="P596" s="44"/>
      <c r="Q596" s="59"/>
      <c r="R596" s="55">
        <f t="shared" si="89"/>
        <v>8421363.100000001</v>
      </c>
      <c r="S596" s="55">
        <f aca="true" t="shared" si="90" ref="S596:S607">J596+P596</f>
        <v>4212187.24</v>
      </c>
      <c r="T596" s="57">
        <f t="shared" si="87"/>
        <v>50.01787940956969</v>
      </c>
    </row>
    <row r="597" spans="1:20" ht="15.75" customHeight="1">
      <c r="A597" s="24"/>
      <c r="B597" s="20"/>
      <c r="C597" s="19"/>
      <c r="D597" s="45" t="s">
        <v>205</v>
      </c>
      <c r="E597" s="12">
        <f>'[1]Arkusz1'!N608</f>
        <v>5491723.19</v>
      </c>
      <c r="F597" s="13">
        <f>'[1]Arkusz1'!I608</f>
        <v>5491723.19</v>
      </c>
      <c r="G597" s="46"/>
      <c r="H597" s="46"/>
      <c r="I597" s="54">
        <f>I589+I588+I587+I568+I567+I566+I565+I555+I554+I518+I517+I516+I515+I498+I497+I496+I495+I476+I475+I477+I474+I438+I437+I436+I419+I418+I417+I416+I401+I385+I384+I383+I382+I381+I360+I359+I358+I335+I334+I333+I332+I309+I308+I307+I306+I292+I291+I290+I289+I270+I269+I268+I267+I247+I246+I245+I244+I229+I228+I227+I226+I203+I202+I201+I200+I199+I178+I177+I176+I175+I158+I146+I145+I85+I84+I83+I82+I71+I70+I69+I402+I39+I87+I61+I590+I114+I115+I116+I18+I19+I20+I131+I132+I133+I165</f>
        <v>5492317.99</v>
      </c>
      <c r="J597" s="60">
        <f>J589+J588+J587+J568+J567+J566+J565+J555+J554+J518+J517+J516+J515+J498+J497+J496+J495+J476+J475+J477+J474+J438+J437+J436+J419+J418+J417+J416+J401+J385+J384+J383+J382+J381+J360+J359+J358+J335+J334+J333+J332+J309+J308+J307+J306+J292+J291+J290+J289+J270+J269+J268+J267+J247+J246+J245+J244+J229+J228+J227+J226+J203+J202+J201+J200+J199+J178+J177+J176+J175+J158+J146+J145+J85+J84+J83+J82+J71+J70+J69+J402+J39+J87+J61+J590+J114+J115+J116+J18+J19+J20+J131+J132+J133+J165</f>
        <v>2712304.140000001</v>
      </c>
      <c r="K597" s="59">
        <f t="shared" si="85"/>
        <v>49.38359623274473</v>
      </c>
      <c r="L597" s="12" t="e">
        <f>'[1]Arkusz1'!M608</f>
        <v>#REF!</v>
      </c>
      <c r="M597" s="47"/>
      <c r="N597" s="47"/>
      <c r="O597" s="55"/>
      <c r="P597" s="44"/>
      <c r="Q597" s="59"/>
      <c r="R597" s="55">
        <f t="shared" si="89"/>
        <v>5492317.99</v>
      </c>
      <c r="S597" s="55">
        <f t="shared" si="90"/>
        <v>2712304.140000001</v>
      </c>
      <c r="T597" s="57">
        <f t="shared" si="87"/>
        <v>49.38359623274473</v>
      </c>
    </row>
    <row r="598" spans="1:20" ht="15" customHeight="1">
      <c r="A598" s="24"/>
      <c r="B598" s="20"/>
      <c r="C598" s="19"/>
      <c r="D598" s="45" t="s">
        <v>206</v>
      </c>
      <c r="E598" s="12">
        <f>'[1]Arkusz1'!N609</f>
        <v>2929559.91</v>
      </c>
      <c r="F598" s="13">
        <f>'[1]Arkusz1'!I609</f>
        <v>2929559.91</v>
      </c>
      <c r="G598" s="48" t="e">
        <f>G599+G30+G29+G15+G8+G169+G394+G119+G506+G215+G531+G530+G101+G40</f>
        <v>#REF!</v>
      </c>
      <c r="H598" s="48" t="e">
        <f>H599+H30+H29+H15+H8+H169+H394+H119+H506+H215</f>
        <v>#REF!</v>
      </c>
      <c r="I598" s="54">
        <f>I599+I30+I29+I15+I8+I169+I394+I119+I506+I215+I40+I530+I531+I101+I339+I100+I535+I538+I118+I302+I354+I342+I343+I188+I282+I301+I326+I327+I345+I21+I22+I23+I24+I25+I134+I135+I136+I137+I138+I508+I168+I166+I125+I126+I127+I167+I170+I97+I41+I42</f>
        <v>2929045.1100000003</v>
      </c>
      <c r="J598" s="60">
        <f>J599+J30+J29+J15+J8+J169+J394+J119+J506+J215+J40+J530+J531+J101+J339+J100+J535+J538+J118+J302+J354+J342+J343+J188+J282+J301+J326+J327+J345+J21+J22+J23+J24+J25+J134+J135+J136+J137+J138+J508+J168+J166+J125+J126+J127+J167+J170+J97+J41+J42</f>
        <v>1499883.0999999996</v>
      </c>
      <c r="K598" s="59">
        <f t="shared" si="85"/>
        <v>51.20723797934268</v>
      </c>
      <c r="L598" s="12" t="e">
        <f>'[1]Arkusz1'!M609</f>
        <v>#REF!</v>
      </c>
      <c r="M598" s="47"/>
      <c r="N598" s="47"/>
      <c r="O598" s="55"/>
      <c r="P598" s="44"/>
      <c r="Q598" s="59"/>
      <c r="R598" s="55">
        <f t="shared" si="89"/>
        <v>2929045.1100000003</v>
      </c>
      <c r="S598" s="55">
        <f t="shared" si="90"/>
        <v>1499883.0999999996</v>
      </c>
      <c r="T598" s="57">
        <f t="shared" si="87"/>
        <v>51.20723797934268</v>
      </c>
    </row>
    <row r="599" spans="1:20" ht="0.75" customHeight="1" hidden="1">
      <c r="A599" s="24"/>
      <c r="B599" s="20"/>
      <c r="C599" s="19"/>
      <c r="D599" s="45" t="s">
        <v>206</v>
      </c>
      <c r="E599" s="12">
        <f>'[1]Arkusz1'!N610</f>
        <v>2632241.2199999997</v>
      </c>
      <c r="F599" s="13">
        <f>'[1]Arkusz1'!I610</f>
        <v>2632241.2199999997</v>
      </c>
      <c r="G599" s="48" t="e">
        <f>G593+G592+G591+G573+G572+G571+G570+G569++G559+G558+G557+G556+G546+#REF!+G545+G542+G539+G534+G523+G522+G521+G520+G519+G511+G507+G505+G504+G503+G502+G501+G500+G499+G488+G487+G486+G485+G484+G483+G482+G481+G480+G479+G478++G443+G439+G433+G432+G431+G430+G429+G428+G427+G426+G425+G424+G423+G422+G421+G420++G409+G397+G396+G395+G393+G392+G391+G390+G389+G388+G387+G386++G374+G368+G367+G366+G365+G364+G363+G362+G361+G355+G353+G352+G348+G344+G341+G340+G338+G337+G336++G328+G323+G322+G321+G320+G319+G318+G317+G316+G315+G314+G313+G312+G311+G310+G300+G299+G298+G297+G296+G295+G294+G293+G284+G283+G281+G280+G279+G278+G277+G276+G275+G274+G273+G272+G271+G259+G258+G257+G256+G255+G254+G253+G252+G251+G250+G249+#REF!+G248+G238+G237+G236+G235+G234+G233+G232+G231+G230+G218+G217+G216+G214+G213+G212+G211+G210+G209+G208+G207+G206+G205+G204+G191+G179+#REF!+G161+G160+G159+G154+G153+G152+G151+G150+G149+G148+G147+G120+G117+G110+G109+G104+G103+G102+G99+G98+G96+G95+G94+G93+G92+G91+G90+G89+G88+G86+G78+G77+G76+G75+G65+G64+G63+G62+G57+G56+G47+G43+G42+G41+#REF!</f>
        <v>#REF!</v>
      </c>
      <c r="H599" s="48" t="e">
        <f>H593+H592+H591+H573+H572+H571+H570+H569++H559+H558+H557+H556+H546+#REF!+H545+H542+H539+H534+H523+H522+H521+H520+H519+H511+H507+H505+H504+H503+H502+H501+H500+H499+H488+H487+H486+H485+H484+H483+H482+H481+H480+H479+H478++H443+H439+H433+H432+H431+H430+H429+H428+H427+H426+H425+H424+H423+H422+H421+H420++H409+H397+H396+H395+H393+H392+H391+H390+H389+H388+H387+H386++H374+H368+H367+H366+H365+H364+H363+H362+H361+H355+H353+H352+H348+H344+H341+H340+H338+H337+H336++H328+H323+H322+H321+H320+H319+H318+H317+H316+H315+H314+H313+H312+H311+H310+H300+H299+H298+H297+H296+H295+H294+H293+H284+H283+H281+H280+H279+H278+H277+H276+H275+H274+H273+H272+H271+H259+H258+H257+H256+H255+H254+H253+H252+H251+H250+H249+#REF!+H248+H238+H237+H236+H235+H234+H233+H232+H231+H230+H218+H217+H216+H214+H213+H212+H211+H210+H209+H208+H207+H206+H205+H204+H191+H179+#REF!+H161+H160+H159+H154+H153+H152+H151+H150+H149+H148+H147+H120+H117+H110+H109+H104+H103+H102+H99+H98+H96+H95+H94+H93+H92+H91+H90+H89+H88+H86+H78+H77+H76+H75+H65+H64+H63+H62+H57+H56+H47+H43+H42+H41+#REF!</f>
        <v>#REF!</v>
      </c>
      <c r="I599" s="54">
        <f>I593+I592+I591+I573+I572+I571+I570+I569++I559+I558+I557+I556+I546+I545+I542+I539+I534+I523+I522+I521+I520+I519+I511+I507+I505+I504+I503+I502+I501+I500+I499+I488+I487+I486+I485+I484+I483+I482+I481+I480+I479+I478++I443+I439+I433+I432+I431+I430+I429+I428+I427+I426+I425+I424+I423+I422+I421+I420++I409+I397+I396+I395+I393+I392+I391+I390+I389+I388+I387+I386++I374+I368+I367+I366+I365+I364+I363+I362+I361+I355+I353+I352+I348+I344+I341+I340+I338+I337+I336++I328+I323+I322+I321+I320+I319+I318+I317+I316+I315+I314+I313+I312+I311+I310+I300+I299+I298+I297+I296+I295+I294+I293+I284+I283+I281+I280+I279+I278+I277+I276+I275+I274+I273+I272+I271+I259+I258+I257+I256+I255+I254+I253+I252+I251+I250+I249+I248+I238+I237+I236+I235+I234+I233+I232+I231+I230+I218+I217+I216+I214+I213+I212+I211+I210+I209+I208+I207+I206+I205+I204+I191+I179+I161+I160+I159+I154+I153+I152+I151+I150+I149+I148+I147+I120+I117+I110+I109+I104+I103+I102+I99+I98+I96+I95+I94+I93+I92+I91+I90+I89+I88+I86+I78+I77+I76+I75+I65+I64+I63+I62+I57+I56+I47+I43</f>
        <v>2429898.21</v>
      </c>
      <c r="J599" s="60">
        <f>J593+J592+J591+J573+J572+J571+J570+J569++J559+J558+J557+J556+J546+J545+J542+J539+J534+J523+J522+J521+J520+J519+J511+J507+J505+J504+J503+J502+J501+J500+J499+J488+J487+J486+J485+J484+J483+J482+J481+J480+J479+J478++J443+J439+J433+J432+J431+J430+J429+J428+J427+J426+J425+J424+J423+J422+J421+J420++J409+J397+J396+J395+J393+J392+J391+J390+J389+J388+J387+J386++J374+J368+J367+J366+J365+J364+J363+J362+J361+J355+J353+J352+J348+J344+J341+J340+J338+J337+J336++J328+J323+J322+J321+J320+J319+J318+J317+J316+J315+J314+J313+J312+J311+J310+J300+J299+J298+J297+J296+J295+J294+J293+J284+J283+J281+J280+J279+J278+J277+J276+J275+J274+J273+J272+J271+J259+J258+J257+J256+J255+J254+J253+J252+J251+J250+J249+J248+J238+J237+J236+J235+J234+J233+J232+J231+J230+J218+J217+J216+J214+J213+J212+J211+J210+J209+J208+J207+J206+J205+J204+J191+J179+J161+J160+J159+J154+J153+J152+J151+J150+J149+J148+J147+J120+J117+J110+J109+J104+J103+J102+J99+J98+J96+J95+J94+J93+J92+J91+J90+J89+J88+J86+J78+J77+J76+J75+J65+J64+J63+J62+J57+J56+J47+J43</f>
        <v>1139894.0499999998</v>
      </c>
      <c r="K599" s="59">
        <f t="shared" si="85"/>
        <v>46.91118522203446</v>
      </c>
      <c r="L599" s="12" t="e">
        <f>'[1]Arkusz1'!M610</f>
        <v>#REF!</v>
      </c>
      <c r="M599" s="47"/>
      <c r="N599" s="47"/>
      <c r="O599" s="55"/>
      <c r="P599" s="44"/>
      <c r="Q599" s="59"/>
      <c r="R599" s="55">
        <f t="shared" si="89"/>
        <v>2429898.21</v>
      </c>
      <c r="S599" s="55">
        <f t="shared" si="90"/>
        <v>1139894.0499999998</v>
      </c>
      <c r="T599" s="57">
        <f t="shared" si="87"/>
        <v>46.91118522203446</v>
      </c>
    </row>
    <row r="600" spans="1:20" ht="15.75">
      <c r="A600" s="24"/>
      <c r="B600" s="20"/>
      <c r="C600" s="19"/>
      <c r="D600" s="43" t="s">
        <v>207</v>
      </c>
      <c r="E600" s="12">
        <f>'[1]Arkusz1'!N611</f>
        <v>1596288.05</v>
      </c>
      <c r="F600" s="13">
        <f>'[1]Arkusz1'!I611</f>
        <v>1596288.05</v>
      </c>
      <c r="G600" s="44"/>
      <c r="H600" s="44"/>
      <c r="I600" s="54">
        <f>I579+I564+I528+I265+I242+I224+I197+I143+I586+I514+I378+I34+I529+I582</f>
        <v>1596288.05</v>
      </c>
      <c r="J600" s="60">
        <f>J579+J564+J528+J265+J242+J224+J197+J143+J586+J514+J378+J34+J529+J582</f>
        <v>782285.2200000001</v>
      </c>
      <c r="K600" s="59">
        <f t="shared" si="85"/>
        <v>49.0065198445857</v>
      </c>
      <c r="L600" s="12" t="e">
        <f>'[1]Arkusz1'!M611</f>
        <v>#REF!</v>
      </c>
      <c r="M600" s="44"/>
      <c r="N600" s="44"/>
      <c r="O600" s="55"/>
      <c r="P600" s="44"/>
      <c r="Q600" s="59"/>
      <c r="R600" s="55">
        <f t="shared" si="89"/>
        <v>1596288.05</v>
      </c>
      <c r="S600" s="55">
        <f t="shared" si="90"/>
        <v>782285.2200000001</v>
      </c>
      <c r="T600" s="57">
        <f t="shared" si="87"/>
        <v>49.0065198445857</v>
      </c>
    </row>
    <row r="601" spans="1:20" ht="15.75">
      <c r="A601" s="24"/>
      <c r="B601" s="20"/>
      <c r="C601" s="19"/>
      <c r="D601" s="43" t="s">
        <v>208</v>
      </c>
      <c r="E601" s="12">
        <f>'[1]Arkusz1'!N612</f>
        <v>2334197.58</v>
      </c>
      <c r="F601" s="13">
        <f>'[1]Arkusz1'!I612</f>
        <v>2334197.58</v>
      </c>
      <c r="G601" s="44"/>
      <c r="H601" s="44"/>
      <c r="I601" s="54">
        <f>I494+I473+I415+I412+I408+I405+I379+I331+I305+I288+I287+I266+I243+I225+I198+I144+I113+I81+I74+I380+I442+I491+I130</f>
        <v>2343256.58</v>
      </c>
      <c r="J601" s="60">
        <f>J494+J473+J415+J412+J408+J405+J379+J331+J305+J288+J287+J266+J243+J225+J198+J144+J113+J81+J74+J380+J442+J491+J130</f>
        <v>1100768.6600000001</v>
      </c>
      <c r="K601" s="59">
        <f t="shared" si="85"/>
        <v>46.976019160479645</v>
      </c>
      <c r="L601" s="12" t="e">
        <f>'[1]Arkusz1'!M612</f>
        <v>#REF!</v>
      </c>
      <c r="M601" s="44"/>
      <c r="N601" s="44"/>
      <c r="O601" s="55"/>
      <c r="P601" s="44"/>
      <c r="Q601" s="59"/>
      <c r="R601" s="55">
        <f t="shared" si="89"/>
        <v>2343256.58</v>
      </c>
      <c r="S601" s="55">
        <f t="shared" si="90"/>
        <v>1100768.6600000001</v>
      </c>
      <c r="T601" s="57">
        <f t="shared" si="87"/>
        <v>46.976019160479645</v>
      </c>
    </row>
    <row r="602" spans="1:20" ht="24.75">
      <c r="A602" s="24"/>
      <c r="B602" s="20"/>
      <c r="C602" s="19"/>
      <c r="D602" s="43" t="s">
        <v>209</v>
      </c>
      <c r="E602" s="12">
        <f>'[1]Arkusz1'!N613</f>
        <v>4047078.16</v>
      </c>
      <c r="F602" s="13">
        <f>'[1]Arkusz1'!I613</f>
        <v>122111.54000000002</v>
      </c>
      <c r="G602" s="44"/>
      <c r="H602" s="44"/>
      <c r="I602" s="54">
        <f>I447+I448+I449+I450+I451+I452+I453+I454+I455+I456+I457+I458+I459+I460+I461+I462+I463+I464+I465+I466+I467+I468+I469</f>
        <v>122111.54000000002</v>
      </c>
      <c r="J602" s="60">
        <f>J447+J448+J449+J450+J451+J452+J453+J454+J455+J456+J457+J458+J459+J460+J461+J462+J463+J464+J465+J466+J467+J468+J469</f>
        <v>0</v>
      </c>
      <c r="K602" s="59">
        <f t="shared" si="85"/>
        <v>0</v>
      </c>
      <c r="L602" s="12">
        <f>'[1]Arkusz1'!M613</f>
        <v>3924966.62</v>
      </c>
      <c r="M602" s="44"/>
      <c r="N602" s="44"/>
      <c r="O602" s="55">
        <f>O576+O575+O52+O11+O12+O51</f>
        <v>3924966.62</v>
      </c>
      <c r="P602" s="60">
        <f>P576+P575+P52+P11+P12+P51</f>
        <v>2204681.43</v>
      </c>
      <c r="Q602" s="59">
        <f>P602*100/O602</f>
        <v>56.170705217360556</v>
      </c>
      <c r="R602" s="55">
        <f t="shared" si="89"/>
        <v>4047078.16</v>
      </c>
      <c r="S602" s="55">
        <f t="shared" si="90"/>
        <v>2204681.43</v>
      </c>
      <c r="T602" s="57">
        <f t="shared" si="87"/>
        <v>54.475879704779416</v>
      </c>
    </row>
    <row r="603" spans="1:20" ht="15.75">
      <c r="A603" s="24"/>
      <c r="B603" s="20"/>
      <c r="C603" s="19"/>
      <c r="D603" s="43" t="s">
        <v>210</v>
      </c>
      <c r="E603" s="12">
        <f>'[1]Arkusz1'!N614</f>
        <v>28000</v>
      </c>
      <c r="F603" s="13">
        <f>'[1]Arkusz1'!I614</f>
        <v>28000</v>
      </c>
      <c r="G603" s="44"/>
      <c r="H603" s="44"/>
      <c r="I603" s="54">
        <f>I184</f>
        <v>28000</v>
      </c>
      <c r="J603" s="60">
        <f>J184</f>
        <v>9271.66</v>
      </c>
      <c r="K603" s="59">
        <f t="shared" si="85"/>
        <v>33.11307142857143</v>
      </c>
      <c r="L603" s="12" t="e">
        <f>'[1]Arkusz1'!M614</f>
        <v>#REF!</v>
      </c>
      <c r="M603" s="44"/>
      <c r="N603" s="44"/>
      <c r="O603" s="55"/>
      <c r="P603" s="60"/>
      <c r="Q603" s="59"/>
      <c r="R603" s="55">
        <f t="shared" si="89"/>
        <v>28000</v>
      </c>
      <c r="S603" s="55">
        <f t="shared" si="90"/>
        <v>9271.66</v>
      </c>
      <c r="T603" s="57">
        <f t="shared" si="87"/>
        <v>33.11307142857143</v>
      </c>
    </row>
    <row r="604" spans="1:20" ht="15.75">
      <c r="A604" s="24"/>
      <c r="B604" s="20"/>
      <c r="C604" s="19"/>
      <c r="D604" s="43" t="s">
        <v>211</v>
      </c>
      <c r="E604" s="12">
        <f>'[1]Arkusz1'!N615</f>
        <v>125964</v>
      </c>
      <c r="F604" s="13">
        <f>'[1]Arkusz1'!I615</f>
        <v>62964</v>
      </c>
      <c r="G604" s="44"/>
      <c r="H604" s="44"/>
      <c r="I604" s="54">
        <f>I368+I367+I366+I365+I364+I363+I362+I361+I360+I359+I358</f>
        <v>62964</v>
      </c>
      <c r="J604" s="60">
        <f>J368+J367+J366+J365+J364+J363+J362+J361+J360+J359+J358</f>
        <v>32668.79</v>
      </c>
      <c r="K604" s="59">
        <f t="shared" si="85"/>
        <v>51.88487071977638</v>
      </c>
      <c r="L604" s="12">
        <f>'[1]Arkusz1'!M615</f>
        <v>63000</v>
      </c>
      <c r="M604" s="44"/>
      <c r="N604" s="44"/>
      <c r="O604" s="55">
        <f>O369</f>
        <v>63000</v>
      </c>
      <c r="P604" s="60">
        <f>P369</f>
        <v>0</v>
      </c>
      <c r="Q604" s="59">
        <f>P604*100/O604</f>
        <v>0</v>
      </c>
      <c r="R604" s="55">
        <f t="shared" si="89"/>
        <v>125964</v>
      </c>
      <c r="S604" s="55">
        <f t="shared" si="90"/>
        <v>32668.79</v>
      </c>
      <c r="T604" s="57">
        <f t="shared" si="87"/>
        <v>25.93502111714458</v>
      </c>
    </row>
    <row r="605" spans="1:20" ht="15.75">
      <c r="A605" s="24"/>
      <c r="B605" s="20"/>
      <c r="C605" s="19"/>
      <c r="D605" s="43" t="s">
        <v>212</v>
      </c>
      <c r="E605" s="12">
        <f>'[1]Arkusz1'!N616</f>
        <v>3300</v>
      </c>
      <c r="F605" s="13">
        <f>'[1]Arkusz1'!I616</f>
        <v>3300</v>
      </c>
      <c r="G605" s="44"/>
      <c r="H605" s="44"/>
      <c r="I605" s="54">
        <f>I355+I353+I352+I354</f>
        <v>3300</v>
      </c>
      <c r="J605" s="60">
        <f>J355+J353+J352+J354</f>
        <v>0</v>
      </c>
      <c r="K605" s="59">
        <f t="shared" si="85"/>
        <v>0</v>
      </c>
      <c r="L605" s="12" t="e">
        <f>'[1]Arkusz1'!M616</f>
        <v>#REF!</v>
      </c>
      <c r="M605" s="44"/>
      <c r="N605" s="44"/>
      <c r="O605" s="55"/>
      <c r="P605" s="60"/>
      <c r="Q605" s="59"/>
      <c r="R605" s="55">
        <f t="shared" si="89"/>
        <v>3300</v>
      </c>
      <c r="S605" s="55">
        <f t="shared" si="90"/>
        <v>0</v>
      </c>
      <c r="T605" s="57">
        <f t="shared" si="87"/>
        <v>0</v>
      </c>
    </row>
    <row r="606" spans="1:20" ht="24.75">
      <c r="A606" s="24"/>
      <c r="B606" s="20"/>
      <c r="C606" s="19"/>
      <c r="D606" s="43" t="s">
        <v>213</v>
      </c>
      <c r="E606" s="12">
        <f>'[1]Arkusz1'!N617</f>
        <v>1896975.0000000002</v>
      </c>
      <c r="F606" s="13">
        <f>'[1]Arkusz1'!I617</f>
        <v>1896975.0000000002</v>
      </c>
      <c r="G606" s="44"/>
      <c r="H606" s="44"/>
      <c r="I606" s="54">
        <f>I401+I397+I396+I395+I393+I392+I391+I390+I389+I388+I387+I386+I385+I384+I383+I382+I381+I380+I379+I71+I70+I69+I18+I19+I20+I21+I22+I23+I24+I25+I130+I131+I132+I133+I134+I135+I136+I137+I138+I125+I126+I127</f>
        <v>1901609.9999999998</v>
      </c>
      <c r="J606" s="60">
        <f>J401+J397+J396+J395+J393+J392+J391+J390+J389+J388+J387+J386+J385+J384+J383+J382+J381+J380+J379+J71+J70+J69+J18+J19+J20+J21+J22+J23+J24+J25+J130+J131+J132+J133+J134+J135+J136+J137+J138+J125+J126+J127</f>
        <v>988239.7700000001</v>
      </c>
      <c r="K606" s="59">
        <f t="shared" si="85"/>
        <v>51.968582937616034</v>
      </c>
      <c r="L606" s="12" t="e">
        <f>'[1]Arkusz1'!M617</f>
        <v>#REF!</v>
      </c>
      <c r="M606" s="44"/>
      <c r="N606" s="44"/>
      <c r="O606" s="55"/>
      <c r="P606" s="60"/>
      <c r="Q606" s="59"/>
      <c r="R606" s="55">
        <f t="shared" si="89"/>
        <v>1901609.9999999998</v>
      </c>
      <c r="S606" s="55">
        <f t="shared" si="90"/>
        <v>988239.7700000001</v>
      </c>
      <c r="T606" s="57">
        <f t="shared" si="87"/>
        <v>51.968582937616034</v>
      </c>
    </row>
    <row r="607" spans="1:20" ht="24.75">
      <c r="A607" s="24"/>
      <c r="B607" s="20"/>
      <c r="C607" s="19"/>
      <c r="D607" s="43" t="s">
        <v>214</v>
      </c>
      <c r="E607" s="12">
        <f>'[1]Arkusz1'!N618</f>
        <v>168247</v>
      </c>
      <c r="F607" s="13">
        <f>'[1]Arkusz1'!I618</f>
        <v>103247</v>
      </c>
      <c r="G607" s="44"/>
      <c r="H607" s="44"/>
      <c r="I607" s="54">
        <f>I528+I507+I505+I504+I503+I502+I501+I500+I499+I498+I497+I496+I495+I494+I242+I506+I529+I582+I508</f>
        <v>103247</v>
      </c>
      <c r="J607" s="60">
        <f>J528+J507+J505+J504+J503+J502+J501+J500+J499+J498+J497+J496+J495+J494+J242+J506+J529+J582+J508</f>
        <v>59093.37999999999</v>
      </c>
      <c r="K607" s="59">
        <f t="shared" si="85"/>
        <v>57.2349608221062</v>
      </c>
      <c r="L607" s="12">
        <f>'[1]Arkusz1'!M618</f>
        <v>65000</v>
      </c>
      <c r="M607" s="44"/>
      <c r="N607" s="44"/>
      <c r="O607" s="55">
        <f>O36</f>
        <v>65000</v>
      </c>
      <c r="P607" s="60">
        <f>P36</f>
        <v>0</v>
      </c>
      <c r="Q607" s="59">
        <f>P607*100/O607</f>
        <v>0</v>
      </c>
      <c r="R607" s="55">
        <f t="shared" si="89"/>
        <v>168247</v>
      </c>
      <c r="S607" s="55">
        <f t="shared" si="90"/>
        <v>59093.37999999999</v>
      </c>
      <c r="T607" s="57">
        <f t="shared" si="87"/>
        <v>35.12299179182986</v>
      </c>
    </row>
    <row r="608" spans="1:7" ht="15.75">
      <c r="A608" s="49"/>
      <c r="B608" s="6"/>
      <c r="C608" s="50"/>
      <c r="D608" s="51"/>
      <c r="E608" s="52"/>
      <c r="F608" s="52"/>
      <c r="G608" s="52"/>
    </row>
    <row r="609" spans="4:5" ht="12.75">
      <c r="D609" s="51"/>
      <c r="E609" s="52"/>
    </row>
    <row r="610" spans="4:5" ht="12.75">
      <c r="D610" s="6"/>
      <c r="E610" s="53"/>
    </row>
    <row r="611" spans="4:10" ht="12.75">
      <c r="D611" s="6"/>
      <c r="E611" s="53"/>
      <c r="J611" s="61" t="s">
        <v>229</v>
      </c>
    </row>
    <row r="612" spans="4:10" ht="12.75">
      <c r="D612" s="6"/>
      <c r="E612" s="53"/>
      <c r="J612" s="61" t="s">
        <v>225</v>
      </c>
    </row>
    <row r="613" spans="4:10" ht="12.75">
      <c r="D613" s="6"/>
      <c r="E613" s="53"/>
      <c r="J613" s="61"/>
    </row>
    <row r="614" spans="4:5" ht="12.75">
      <c r="D614" s="6"/>
      <c r="E614" s="53"/>
    </row>
    <row r="615" spans="4:5" ht="12.75">
      <c r="D615" s="6" t="s">
        <v>226</v>
      </c>
      <c r="E615" s="53"/>
    </row>
    <row r="616" spans="4:5" ht="12.75">
      <c r="D616" s="6" t="s">
        <v>227</v>
      </c>
      <c r="E616" s="53"/>
    </row>
    <row r="617" spans="4:5" ht="12.75">
      <c r="D617" s="6" t="s">
        <v>228</v>
      </c>
      <c r="E617" s="53"/>
    </row>
  </sheetData>
  <sheetProtection/>
  <mergeCells count="7">
    <mergeCell ref="E3:E4"/>
    <mergeCell ref="F3:T3"/>
    <mergeCell ref="E2:T2"/>
    <mergeCell ref="A2:A4"/>
    <mergeCell ref="B2:B4"/>
    <mergeCell ref="C2:C4"/>
    <mergeCell ref="D2:D4"/>
  </mergeCells>
  <printOptions/>
  <pageMargins left="0.32" right="0.24" top="0.34" bottom="0.24" header="0.23" footer="0.2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2010-08-24T06:47:10Z</cp:lastPrinted>
  <dcterms:created xsi:type="dcterms:W3CDTF">2010-08-17T04:47:01Z</dcterms:created>
  <dcterms:modified xsi:type="dcterms:W3CDTF">2010-08-27T09:35:35Z</dcterms:modified>
  <cp:category/>
  <cp:version/>
  <cp:contentType/>
  <cp:contentStatus/>
</cp:coreProperties>
</file>