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<sst xmlns="http://schemas.openxmlformats.org/spreadsheetml/2006/main" count="602" uniqueCount="225">
  <si>
    <t>Załącznik nr 2 do</t>
  </si>
  <si>
    <t>uchwały Rady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</si>
  <si>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</si>
  <si>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</si>
  <si>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</si>
  <si>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</si>
  <si>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</si>
  <si>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</si>
  <si>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</si>
  <si>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</si>
  <si>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</si>
  <si>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</si>
  <si>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</si>
  <si>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</si>
  <si>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</si>
  <si>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</si>
  <si>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</si>
  <si>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</si>
  <si>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</si>
  <si>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</si>
  <si>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</si>
  <si>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</si>
  <si>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</si>
  <si>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</si>
  <si>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</si>
  <si>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</si>
  <si>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</si>
  <si>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</si>
  <si>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</si>
  <si>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</si>
  <si>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</si>
  <si>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</si>
  <si>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</si>
  <si>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</si>
  <si>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</si>
  <si>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</si>
  <si>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</si>
  <si>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</si>
  <si>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</si>
  <si>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</si>
  <si>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</si>
  <si>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</si>
  <si>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</si>
  <si>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</si>
  <si>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</si>
  <si>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</si>
  <si>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</si>
  <si>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</si>
  <si>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</si>
  <si>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</si>
  <si>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</si>
  <si>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</si>
  <si>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</si>
  <si>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</si>
  <si>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</si>
  <si>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</si>
  <si>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</si>
  <si>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</si>
  <si>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</si>
  <si>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</si>
  <si>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</si>
  <si>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</si>
  <si>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</si>
  <si>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</si>
  <si>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</si>
  <si>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</si>
  <si>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Wydatki osobowe niezaliczane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</si>
  <si>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</si>
  <si>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</si>
  <si>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</si>
  <si>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</si>
  <si>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</si>
  <si>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</si>
  <si>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</si>
  <si>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</si>
  <si>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</si>
  <si>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</si>
  <si>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</si>
  <si>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</si>
  <si>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</si>
  <si>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</si>
  <si>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</si>
  <si>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</si>
  <si>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</si>
  <si>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</si>
  <si>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</si>
  <si>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</si>
  <si>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</si>
  <si>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</si>
  <si>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</si>
  <si>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</si>
  <si>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</si>
  <si>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</si>
  <si>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</si>
  <si>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</si>
  <si>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</si>
  <si>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</si>
  <si>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</si>
  <si>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</si>
  <si>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</si>
  <si>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</si>
  <si>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</si>
  <si>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</si>
  <si>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</si>
  <si>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</si>
  <si>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</si>
  <si>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Usuwanie skutków klęsk żywiołowych</t>
  </si>
  <si>
    <t>Dotacja celowa na pomoc finansową udzielaną miedzy jednostkami samorządu terytorialnego na dofinansowanie własnych zadań bieżących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</si>
  <si>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</si>
  <si>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</si>
  <si>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</si>
  <si>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</si>
  <si>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</si>
  <si>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</si>
  <si>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</si>
  <si>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</si>
  <si>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</si>
  <si>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</si>
  <si>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</si>
  <si>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</si>
  <si>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</si>
  <si>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</si>
  <si>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</si>
  <si>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</si>
  <si>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</si>
  <si>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</si>
  <si>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</si>
  <si>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</si>
  <si>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</si>
  <si>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</si>
  <si>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</si>
  <si>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</si>
  <si>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</si>
  <si>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</si>
  <si>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</si>
  <si>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</si>
  <si>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</si>
  <si>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</si>
  <si>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</si>
  <si>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</si>
  <si>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</si>
  <si>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</si>
  <si>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</si>
  <si>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</si>
  <si>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</si>
  <si>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</si>
  <si>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</si>
  <si>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</si>
  <si>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</si>
  <si>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</si>
  <si>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</si>
  <si>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</si>
  <si>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</si>
  <si>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</si>
  <si>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</si>
  <si>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</si>
  <si>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</si>
  <si>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</si>
  <si>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</si>
  <si>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</si>
  <si>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</si>
  <si>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</si>
  <si>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</si>
  <si>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</si>
  <si>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</si>
  <si>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</si>
  <si>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</si>
  <si>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</si>
  <si>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</si>
  <si>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</si>
  <si>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</si>
  <si>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</si>
  <si>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</si>
  <si>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</si>
  <si>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</si>
  <si>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</si>
  <si>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</si>
  <si>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</si>
  <si>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</si>
  <si>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</si>
  <si>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</si>
  <si>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</si>
  <si>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</si>
  <si>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</si>
  <si>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</si>
  <si>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</si>
  <si>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</si>
  <si>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</si>
  <si>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</si>
  <si>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</si>
  <si>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</si>
  <si>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</si>
  <si>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</si>
  <si>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</si>
  <si>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</si>
  <si>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</si>
  <si>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</si>
  <si>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</si>
  <si>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</si>
  <si>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</si>
  <si>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samorządowych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</si>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</sst>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atki-26.08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371993.06</v>
          </cell>
          <cell r="M38">
            <v>710000</v>
          </cell>
          <cell r="N38">
            <v>1081993.06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271227.01</v>
          </cell>
          <cell r="M44">
            <v>515000</v>
          </cell>
          <cell r="N44">
            <v>786227.01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194927.01</v>
          </cell>
          <cell r="M48">
            <v>0</v>
          </cell>
          <cell r="N48">
            <v>194927.01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1723514.21</v>
          </cell>
          <cell r="M73">
            <v>15000</v>
          </cell>
          <cell r="N73">
            <v>1738514.21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77210</v>
          </cell>
          <cell r="M80">
            <v>0</v>
          </cell>
          <cell r="N80">
            <v>77210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2050</v>
          </cell>
          <cell r="M82">
            <v>0</v>
          </cell>
          <cell r="N82">
            <v>2050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1507892.21</v>
          </cell>
          <cell r="M86">
            <v>15000</v>
          </cell>
          <cell r="N86">
            <v>1522892.21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10000</v>
          </cell>
          <cell r="M92">
            <v>0</v>
          </cell>
          <cell r="N92">
            <v>10000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77800</v>
          </cell>
          <cell r="M94">
            <v>0</v>
          </cell>
          <cell r="N94">
            <v>77800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123662.44</v>
          </cell>
          <cell r="M98">
            <v>0</v>
          </cell>
          <cell r="N98">
            <v>123662.44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14664</v>
          </cell>
          <cell r="M102">
            <v>0</v>
          </cell>
          <cell r="N102">
            <v>14664</v>
          </cell>
        </row>
        <row r="103">
          <cell r="I103">
            <v>416</v>
          </cell>
          <cell r="M103">
            <v>0</v>
          </cell>
          <cell r="N103">
            <v>416</v>
          </cell>
        </row>
        <row r="104">
          <cell r="I104">
            <v>12400</v>
          </cell>
          <cell r="M104">
            <v>0</v>
          </cell>
          <cell r="N104">
            <v>12400</v>
          </cell>
        </row>
        <row r="105">
          <cell r="I105">
            <v>26546</v>
          </cell>
          <cell r="M105">
            <v>0</v>
          </cell>
          <cell r="N105">
            <v>26546</v>
          </cell>
        </row>
        <row r="106">
          <cell r="I106">
            <v>100</v>
          </cell>
          <cell r="M106">
            <v>0</v>
          </cell>
          <cell r="N106">
            <v>100</v>
          </cell>
        </row>
        <row r="107">
          <cell r="I107">
            <v>740</v>
          </cell>
          <cell r="M107">
            <v>0</v>
          </cell>
          <cell r="N107">
            <v>740</v>
          </cell>
        </row>
        <row r="108">
          <cell r="I108">
            <v>10877.77</v>
          </cell>
          <cell r="M108">
            <v>0</v>
          </cell>
          <cell r="N108">
            <v>10877.77</v>
          </cell>
        </row>
        <row r="109">
          <cell r="I109">
            <v>6000</v>
          </cell>
          <cell r="M109">
            <v>0</v>
          </cell>
          <cell r="N109">
            <v>6000</v>
          </cell>
        </row>
        <row r="110">
          <cell r="I110">
            <v>35500</v>
          </cell>
          <cell r="M110">
            <v>0</v>
          </cell>
          <cell r="N110">
            <v>35500</v>
          </cell>
        </row>
        <row r="111">
          <cell r="I111">
            <v>0</v>
          </cell>
          <cell r="M111">
            <v>7000</v>
          </cell>
          <cell r="N111">
            <v>7000</v>
          </cell>
        </row>
        <row r="112">
          <cell r="I112">
            <v>0</v>
          </cell>
          <cell r="M112">
            <v>8000</v>
          </cell>
          <cell r="N112">
            <v>8000</v>
          </cell>
        </row>
        <row r="114">
          <cell r="I114">
            <v>7858</v>
          </cell>
          <cell r="M114">
            <v>0</v>
          </cell>
          <cell r="N114">
            <v>7858</v>
          </cell>
        </row>
        <row r="115">
          <cell r="I115">
            <v>5500</v>
          </cell>
          <cell r="M115">
            <v>0</v>
          </cell>
          <cell r="N115">
            <v>5500</v>
          </cell>
        </row>
        <row r="116">
          <cell r="I116">
            <v>941.78</v>
          </cell>
          <cell r="M116">
            <v>0</v>
          </cell>
          <cell r="N116">
            <v>941.78</v>
          </cell>
        </row>
        <row r="117">
          <cell r="I117">
            <v>129.85</v>
          </cell>
          <cell r="M117">
            <v>0</v>
          </cell>
          <cell r="N117">
            <v>129.85</v>
          </cell>
        </row>
        <row r="118">
          <cell r="I118">
            <v>700</v>
          </cell>
          <cell r="M118">
            <v>0</v>
          </cell>
          <cell r="N118">
            <v>700</v>
          </cell>
        </row>
        <row r="119">
          <cell r="I119">
            <v>60</v>
          </cell>
          <cell r="M119">
            <v>0</v>
          </cell>
          <cell r="N119">
            <v>60</v>
          </cell>
        </row>
        <row r="120">
          <cell r="I120">
            <v>465.55</v>
          </cell>
          <cell r="M120">
            <v>0</v>
          </cell>
          <cell r="N120">
            <v>465.55</v>
          </cell>
        </row>
        <row r="121">
          <cell r="I121">
            <v>9.82</v>
          </cell>
          <cell r="M121">
            <v>0</v>
          </cell>
          <cell r="N121">
            <v>9.82</v>
          </cell>
        </row>
        <row r="122">
          <cell r="I122">
            <v>51</v>
          </cell>
          <cell r="M122">
            <v>0</v>
          </cell>
          <cell r="N122">
            <v>51</v>
          </cell>
        </row>
        <row r="124">
          <cell r="I124">
            <v>10000</v>
          </cell>
          <cell r="M124">
            <v>0</v>
          </cell>
          <cell r="N124">
            <v>10000</v>
          </cell>
        </row>
        <row r="125">
          <cell r="I125">
            <v>3500</v>
          </cell>
          <cell r="M125">
            <v>0</v>
          </cell>
          <cell r="N125">
            <v>3500</v>
          </cell>
        </row>
        <row r="126">
          <cell r="I126">
            <v>6500</v>
          </cell>
          <cell r="M126">
            <v>0</v>
          </cell>
          <cell r="N126">
            <v>6500</v>
          </cell>
        </row>
        <row r="128">
          <cell r="I128">
            <v>60054</v>
          </cell>
          <cell r="M128">
            <v>0</v>
          </cell>
          <cell r="N128">
            <v>60054</v>
          </cell>
        </row>
        <row r="129">
          <cell r="I129">
            <v>29240</v>
          </cell>
          <cell r="M129">
            <v>0</v>
          </cell>
          <cell r="N129">
            <v>29240</v>
          </cell>
        </row>
        <row r="130">
          <cell r="I130">
            <v>11950</v>
          </cell>
          <cell r="M130">
            <v>0</v>
          </cell>
          <cell r="N130">
            <v>11950</v>
          </cell>
        </row>
        <row r="131">
          <cell r="I131">
            <v>1623</v>
          </cell>
          <cell r="M131">
            <v>0</v>
          </cell>
          <cell r="N131">
            <v>1623</v>
          </cell>
        </row>
        <row r="132">
          <cell r="I132">
            <v>291</v>
          </cell>
          <cell r="M132">
            <v>0</v>
          </cell>
          <cell r="N132">
            <v>291</v>
          </cell>
        </row>
        <row r="133">
          <cell r="I133">
            <v>3300</v>
          </cell>
          <cell r="M133">
            <v>0</v>
          </cell>
          <cell r="N133">
            <v>3300</v>
          </cell>
        </row>
        <row r="134">
          <cell r="I134">
            <v>100</v>
          </cell>
          <cell r="M134">
            <v>0</v>
          </cell>
          <cell r="N134">
            <v>100</v>
          </cell>
        </row>
        <row r="135">
          <cell r="I135">
            <v>1500</v>
          </cell>
          <cell r="M135">
            <v>0</v>
          </cell>
          <cell r="N135">
            <v>1500</v>
          </cell>
        </row>
        <row r="136">
          <cell r="I136">
            <v>12050</v>
          </cell>
          <cell r="M136">
            <v>0</v>
          </cell>
          <cell r="N136">
            <v>12050</v>
          </cell>
        </row>
        <row r="139">
          <cell r="I139">
            <v>19379.000000000004</v>
          </cell>
          <cell r="M139">
            <v>0</v>
          </cell>
          <cell r="N139">
            <v>19379.000000000004</v>
          </cell>
        </row>
        <row r="140">
          <cell r="I140">
            <v>1030</v>
          </cell>
          <cell r="M140">
            <v>0</v>
          </cell>
          <cell r="N140">
            <v>1030</v>
          </cell>
        </row>
        <row r="141">
          <cell r="I141">
            <v>400</v>
          </cell>
          <cell r="M141">
            <v>0</v>
          </cell>
          <cell r="N141">
            <v>400</v>
          </cell>
        </row>
        <row r="142">
          <cell r="I142">
            <v>530</v>
          </cell>
          <cell r="M142">
            <v>0</v>
          </cell>
          <cell r="N142">
            <v>530</v>
          </cell>
        </row>
        <row r="143">
          <cell r="I143">
            <v>100</v>
          </cell>
          <cell r="M143">
            <v>0</v>
          </cell>
          <cell r="N143">
            <v>100</v>
          </cell>
        </row>
        <row r="145">
          <cell r="I145">
            <v>18349.000000000004</v>
          </cell>
          <cell r="M145">
            <v>0</v>
          </cell>
          <cell r="N145">
            <v>18349.000000000004</v>
          </cell>
        </row>
        <row r="146">
          <cell r="I146">
            <v>9310.119999999999</v>
          </cell>
          <cell r="M146">
            <v>0</v>
          </cell>
          <cell r="N146">
            <v>9310.119999999999</v>
          </cell>
        </row>
        <row r="147">
          <cell r="I147">
            <v>530.48</v>
          </cell>
          <cell r="M147">
            <v>0</v>
          </cell>
          <cell r="N147">
            <v>530.48</v>
          </cell>
        </row>
        <row r="148">
          <cell r="I148">
            <v>82.66</v>
          </cell>
          <cell r="M148">
            <v>0</v>
          </cell>
          <cell r="N148">
            <v>82.66</v>
          </cell>
        </row>
        <row r="149">
          <cell r="I149">
            <v>4101.68</v>
          </cell>
          <cell r="M149">
            <v>0</v>
          </cell>
          <cell r="N149">
            <v>4101.68</v>
          </cell>
        </row>
        <row r="150">
          <cell r="I150">
            <v>3459.4000000000005</v>
          </cell>
          <cell r="M150">
            <v>0</v>
          </cell>
          <cell r="N150">
            <v>3459.4000000000005</v>
          </cell>
        </row>
        <row r="151">
          <cell r="I151">
            <v>94.17999999999995</v>
          </cell>
          <cell r="M151">
            <v>0</v>
          </cell>
          <cell r="N151">
            <v>94.17999999999995</v>
          </cell>
        </row>
        <row r="152">
          <cell r="I152">
            <v>20.060000000000002</v>
          </cell>
          <cell r="M152">
            <v>0</v>
          </cell>
          <cell r="N152">
            <v>20.060000000000002</v>
          </cell>
        </row>
        <row r="153">
          <cell r="I153">
            <v>80.27</v>
          </cell>
          <cell r="M153">
            <v>0</v>
          </cell>
          <cell r="N153">
            <v>80.27</v>
          </cell>
        </row>
        <row r="154">
          <cell r="I154">
            <v>670.15</v>
          </cell>
          <cell r="M154">
            <v>0</v>
          </cell>
          <cell r="N154">
            <v>670.15</v>
          </cell>
        </row>
        <row r="156">
          <cell r="I156">
            <v>91410</v>
          </cell>
          <cell r="M156">
            <v>12000</v>
          </cell>
          <cell r="N156">
            <v>103410</v>
          </cell>
        </row>
        <row r="157">
          <cell r="I157">
            <v>77260</v>
          </cell>
          <cell r="M157">
            <v>7000</v>
          </cell>
          <cell r="N157">
            <v>84260</v>
          </cell>
        </row>
        <row r="159">
          <cell r="I159">
            <v>6200</v>
          </cell>
          <cell r="M159">
            <v>0</v>
          </cell>
          <cell r="N159">
            <v>6200</v>
          </cell>
        </row>
        <row r="160">
          <cell r="I160">
            <v>16000</v>
          </cell>
          <cell r="M160">
            <v>0</v>
          </cell>
          <cell r="N160">
            <v>16000</v>
          </cell>
        </row>
        <row r="161">
          <cell r="I161">
            <v>200</v>
          </cell>
          <cell r="M161">
            <v>0</v>
          </cell>
          <cell r="N161">
            <v>200</v>
          </cell>
        </row>
        <row r="162">
          <cell r="I162">
            <v>10440</v>
          </cell>
          <cell r="M162">
            <v>0</v>
          </cell>
          <cell r="N162">
            <v>10440</v>
          </cell>
        </row>
        <row r="163">
          <cell r="I163">
            <v>13850</v>
          </cell>
          <cell r="M163">
            <v>0</v>
          </cell>
          <cell r="N163">
            <v>13850</v>
          </cell>
        </row>
        <row r="164">
          <cell r="I164">
            <v>6000</v>
          </cell>
          <cell r="M164">
            <v>0</v>
          </cell>
          <cell r="N164">
            <v>6000</v>
          </cell>
        </row>
        <row r="165">
          <cell r="I165">
            <v>3600</v>
          </cell>
          <cell r="M165">
            <v>0</v>
          </cell>
          <cell r="N165">
            <v>3600</v>
          </cell>
        </row>
        <row r="166">
          <cell r="I166">
            <v>1624</v>
          </cell>
          <cell r="M166">
            <v>0</v>
          </cell>
          <cell r="N166">
            <v>1624</v>
          </cell>
        </row>
        <row r="167">
          <cell r="I167">
            <v>7600</v>
          </cell>
          <cell r="M167">
            <v>0</v>
          </cell>
          <cell r="N167">
            <v>7600</v>
          </cell>
        </row>
        <row r="168">
          <cell r="I168">
            <v>2500</v>
          </cell>
          <cell r="M168">
            <v>0</v>
          </cell>
          <cell r="N168">
            <v>2500</v>
          </cell>
        </row>
        <row r="169">
          <cell r="I169">
            <v>800</v>
          </cell>
          <cell r="M169">
            <v>0</v>
          </cell>
          <cell r="N169">
            <v>800</v>
          </cell>
        </row>
        <row r="170">
          <cell r="I170">
            <v>8446</v>
          </cell>
          <cell r="M170">
            <v>0</v>
          </cell>
          <cell r="N170">
            <v>8446</v>
          </cell>
        </row>
        <row r="171">
          <cell r="I171">
            <v>0</v>
          </cell>
          <cell r="M171">
            <v>7000</v>
          </cell>
          <cell r="N171">
            <v>7000</v>
          </cell>
        </row>
        <row r="173">
          <cell r="I173">
            <v>1650</v>
          </cell>
          <cell r="M173">
            <v>5000</v>
          </cell>
          <cell r="N173">
            <v>6650</v>
          </cell>
        </row>
        <row r="174">
          <cell r="I174">
            <v>700</v>
          </cell>
          <cell r="M174">
            <v>0</v>
          </cell>
          <cell r="N174">
            <v>700</v>
          </cell>
        </row>
        <row r="175">
          <cell r="I175">
            <v>350</v>
          </cell>
          <cell r="M175">
            <v>0</v>
          </cell>
          <cell r="N175">
            <v>350</v>
          </cell>
        </row>
        <row r="176">
          <cell r="I176">
            <v>200</v>
          </cell>
          <cell r="M176">
            <v>0</v>
          </cell>
          <cell r="N176">
            <v>200</v>
          </cell>
        </row>
        <row r="177">
          <cell r="I177">
            <v>400</v>
          </cell>
          <cell r="M177">
            <v>0</v>
          </cell>
          <cell r="N177">
            <v>400</v>
          </cell>
        </row>
        <row r="178">
          <cell r="I178">
            <v>0</v>
          </cell>
          <cell r="M178">
            <v>5000</v>
          </cell>
          <cell r="N178">
            <v>5000</v>
          </cell>
        </row>
        <row r="180">
          <cell r="I180">
            <v>12500</v>
          </cell>
          <cell r="M180">
            <v>0</v>
          </cell>
          <cell r="N180">
            <v>12500</v>
          </cell>
        </row>
        <row r="181">
          <cell r="I181">
            <v>500</v>
          </cell>
          <cell r="M181">
            <v>0</v>
          </cell>
          <cell r="N181">
            <v>500</v>
          </cell>
        </row>
        <row r="182">
          <cell r="I182">
            <v>6600</v>
          </cell>
          <cell r="M182">
            <v>0</v>
          </cell>
          <cell r="N182">
            <v>6600</v>
          </cell>
        </row>
        <row r="183">
          <cell r="I183">
            <v>700</v>
          </cell>
          <cell r="M183">
            <v>0</v>
          </cell>
          <cell r="N183">
            <v>700</v>
          </cell>
        </row>
        <row r="184">
          <cell r="I184">
            <v>4000</v>
          </cell>
          <cell r="M184">
            <v>0</v>
          </cell>
          <cell r="N184">
            <v>4000</v>
          </cell>
        </row>
        <row r="185">
          <cell r="I185">
            <v>500</v>
          </cell>
          <cell r="M185">
            <v>0</v>
          </cell>
          <cell r="N185">
            <v>500</v>
          </cell>
        </row>
        <row r="186">
          <cell r="I186">
            <v>200</v>
          </cell>
          <cell r="M186">
            <v>0</v>
          </cell>
          <cell r="N186">
            <v>200</v>
          </cell>
        </row>
        <row r="187">
          <cell r="I187">
            <v>0</v>
          </cell>
          <cell r="M187">
            <v>0</v>
          </cell>
          <cell r="N187">
            <v>0</v>
          </cell>
        </row>
        <row r="190">
          <cell r="I190">
            <v>48900</v>
          </cell>
          <cell r="M190">
            <v>0</v>
          </cell>
          <cell r="N190">
            <v>48900</v>
          </cell>
        </row>
        <row r="191">
          <cell r="I191">
            <v>48900</v>
          </cell>
          <cell r="M191">
            <v>0</v>
          </cell>
          <cell r="N191">
            <v>48900</v>
          </cell>
        </row>
        <row r="192">
          <cell r="I192">
            <v>27000</v>
          </cell>
          <cell r="M192">
            <v>0</v>
          </cell>
          <cell r="N192">
            <v>27000</v>
          </cell>
        </row>
        <row r="193">
          <cell r="I193">
            <v>1800</v>
          </cell>
          <cell r="M193">
            <v>0</v>
          </cell>
          <cell r="N193">
            <v>1800</v>
          </cell>
        </row>
        <row r="194">
          <cell r="I194">
            <v>300</v>
          </cell>
          <cell r="M194">
            <v>0</v>
          </cell>
          <cell r="N194">
            <v>300</v>
          </cell>
        </row>
        <row r="195">
          <cell r="I195">
            <v>11800</v>
          </cell>
          <cell r="M195">
            <v>0</v>
          </cell>
          <cell r="N195">
            <v>11800</v>
          </cell>
        </row>
        <row r="196">
          <cell r="I196">
            <v>8000</v>
          </cell>
          <cell r="M196">
            <v>0</v>
          </cell>
          <cell r="N196">
            <v>8000</v>
          </cell>
        </row>
        <row r="198">
          <cell r="I198">
            <v>28000</v>
          </cell>
          <cell r="M198">
            <v>0</v>
          </cell>
          <cell r="N198">
            <v>28000</v>
          </cell>
        </row>
        <row r="199">
          <cell r="I199">
            <v>28000</v>
          </cell>
          <cell r="M199">
            <v>0</v>
          </cell>
          <cell r="N199">
            <v>28000</v>
          </cell>
        </row>
        <row r="201">
          <cell r="I201">
            <v>28000</v>
          </cell>
          <cell r="M201">
            <v>0</v>
          </cell>
          <cell r="N201">
            <v>28000</v>
          </cell>
        </row>
        <row r="203">
          <cell r="I203">
            <v>40195</v>
          </cell>
          <cell r="M203">
            <v>0</v>
          </cell>
          <cell r="N203">
            <v>40195</v>
          </cell>
        </row>
        <row r="204">
          <cell r="I204">
            <v>1500</v>
          </cell>
          <cell r="M204">
            <v>0</v>
          </cell>
          <cell r="N204">
            <v>1500</v>
          </cell>
        </row>
        <row r="205">
          <cell r="I205">
            <v>1500</v>
          </cell>
          <cell r="M205">
            <v>0</v>
          </cell>
          <cell r="N205">
            <v>1500</v>
          </cell>
        </row>
        <row r="207">
          <cell r="I207">
            <v>38695</v>
          </cell>
          <cell r="M207">
            <v>0</v>
          </cell>
          <cell r="N207">
            <v>38695</v>
          </cell>
        </row>
        <row r="208">
          <cell r="I208">
            <v>38695</v>
          </cell>
          <cell r="M208">
            <v>0</v>
          </cell>
          <cell r="N208">
            <v>38695</v>
          </cell>
        </row>
        <row r="210">
          <cell r="I210">
            <v>5898910</v>
          </cell>
          <cell r="M210">
            <v>82000</v>
          </cell>
          <cell r="N210">
            <v>5980910</v>
          </cell>
        </row>
        <row r="211">
          <cell r="I211">
            <v>2775306</v>
          </cell>
          <cell r="M211">
            <v>63000</v>
          </cell>
          <cell r="N211">
            <v>2838306</v>
          </cell>
        </row>
        <row r="214">
          <cell r="I214">
            <v>337015</v>
          </cell>
          <cell r="M214">
            <v>0</v>
          </cell>
          <cell r="N214">
            <v>337015</v>
          </cell>
        </row>
        <row r="215">
          <cell r="I215">
            <v>145348</v>
          </cell>
          <cell r="M215">
            <v>0</v>
          </cell>
          <cell r="N215">
            <v>145348</v>
          </cell>
        </row>
        <row r="216">
          <cell r="I216">
            <v>1561843</v>
          </cell>
          <cell r="M216">
            <v>0</v>
          </cell>
          <cell r="N216">
            <v>1561843</v>
          </cell>
        </row>
        <row r="217">
          <cell r="I217">
            <v>121635</v>
          </cell>
          <cell r="M217">
            <v>0</v>
          </cell>
          <cell r="N217">
            <v>121635</v>
          </cell>
        </row>
        <row r="218">
          <cell r="I218">
            <v>273186</v>
          </cell>
          <cell r="M218">
            <v>0</v>
          </cell>
          <cell r="N218">
            <v>273186</v>
          </cell>
        </row>
        <row r="219">
          <cell r="I219">
            <v>43632</v>
          </cell>
          <cell r="M219">
            <v>0</v>
          </cell>
          <cell r="N219">
            <v>43632</v>
          </cell>
        </row>
        <row r="220">
          <cell r="I220">
            <v>3630</v>
          </cell>
          <cell r="M220">
            <v>0</v>
          </cell>
          <cell r="N220">
            <v>3630</v>
          </cell>
        </row>
        <row r="221">
          <cell r="I221">
            <v>35460</v>
          </cell>
          <cell r="M221">
            <v>0</v>
          </cell>
          <cell r="N221">
            <v>35460</v>
          </cell>
        </row>
        <row r="222">
          <cell r="I222">
            <v>29616</v>
          </cell>
          <cell r="M222">
            <v>0</v>
          </cell>
          <cell r="N222">
            <v>29616</v>
          </cell>
        </row>
        <row r="223">
          <cell r="I223">
            <v>67400</v>
          </cell>
          <cell r="M223">
            <v>0</v>
          </cell>
          <cell r="N223">
            <v>67400</v>
          </cell>
        </row>
        <row r="224">
          <cell r="I224">
            <v>13300</v>
          </cell>
          <cell r="M224">
            <v>0</v>
          </cell>
          <cell r="N224">
            <v>13300</v>
          </cell>
        </row>
        <row r="225">
          <cell r="I225">
            <v>2770</v>
          </cell>
          <cell r="M225">
            <v>0</v>
          </cell>
          <cell r="N225">
            <v>2770</v>
          </cell>
        </row>
        <row r="226">
          <cell r="I226">
            <v>27596</v>
          </cell>
          <cell r="M226">
            <v>0</v>
          </cell>
          <cell r="N226">
            <v>27596</v>
          </cell>
        </row>
        <row r="227">
          <cell r="I227">
            <v>700</v>
          </cell>
          <cell r="M227">
            <v>0</v>
          </cell>
          <cell r="N227">
            <v>700</v>
          </cell>
        </row>
        <row r="228">
          <cell r="I228">
            <v>3250</v>
          </cell>
          <cell r="M228">
            <v>0</v>
          </cell>
          <cell r="N228">
            <v>3250</v>
          </cell>
        </row>
        <row r="229">
          <cell r="I229">
            <v>5850</v>
          </cell>
          <cell r="M229">
            <v>0</v>
          </cell>
          <cell r="N229">
            <v>5850</v>
          </cell>
        </row>
        <row r="230">
          <cell r="I230">
            <v>2400</v>
          </cell>
          <cell r="M230">
            <v>0</v>
          </cell>
          <cell r="N230">
            <v>2400</v>
          </cell>
        </row>
        <row r="231">
          <cell r="I231">
            <v>95437</v>
          </cell>
          <cell r="M231">
            <v>0</v>
          </cell>
          <cell r="N231">
            <v>95437</v>
          </cell>
        </row>
        <row r="232">
          <cell r="I232">
            <v>208</v>
          </cell>
          <cell r="M232">
            <v>0</v>
          </cell>
          <cell r="N232">
            <v>208</v>
          </cell>
        </row>
        <row r="233">
          <cell r="I233">
            <v>400</v>
          </cell>
          <cell r="M233">
            <v>0</v>
          </cell>
          <cell r="N233">
            <v>400</v>
          </cell>
        </row>
        <row r="234">
          <cell r="I234">
            <v>1850</v>
          </cell>
          <cell r="M234">
            <v>0</v>
          </cell>
          <cell r="N234">
            <v>1850</v>
          </cell>
        </row>
        <row r="235">
          <cell r="I235">
            <v>2780</v>
          </cell>
          <cell r="M235">
            <v>0</v>
          </cell>
          <cell r="N235">
            <v>2780</v>
          </cell>
        </row>
        <row r="236">
          <cell r="I236">
            <v>0</v>
          </cell>
          <cell r="M236">
            <v>63000</v>
          </cell>
          <cell r="N236">
            <v>63000</v>
          </cell>
        </row>
        <row r="238">
          <cell r="I238">
            <v>200331</v>
          </cell>
          <cell r="M238">
            <v>0</v>
          </cell>
          <cell r="N238">
            <v>200331</v>
          </cell>
        </row>
        <row r="241">
          <cell r="I241">
            <v>26700</v>
          </cell>
          <cell r="M241">
            <v>0</v>
          </cell>
          <cell r="N241">
            <v>26700</v>
          </cell>
        </row>
        <row r="242">
          <cell r="I242">
            <v>11801</v>
          </cell>
          <cell r="M242">
            <v>0</v>
          </cell>
          <cell r="N242">
            <v>11801</v>
          </cell>
        </row>
        <row r="243">
          <cell r="I243">
            <v>108437</v>
          </cell>
          <cell r="M243">
            <v>0</v>
          </cell>
          <cell r="N243">
            <v>108437</v>
          </cell>
        </row>
        <row r="244">
          <cell r="I244">
            <v>8782</v>
          </cell>
          <cell r="M244">
            <v>0</v>
          </cell>
          <cell r="N244">
            <v>8782</v>
          </cell>
        </row>
        <row r="245">
          <cell r="I245">
            <v>19162</v>
          </cell>
          <cell r="M245">
            <v>0</v>
          </cell>
          <cell r="N245">
            <v>19162</v>
          </cell>
        </row>
        <row r="246">
          <cell r="I246">
            <v>3061</v>
          </cell>
          <cell r="M246">
            <v>0</v>
          </cell>
          <cell r="N246">
            <v>3061</v>
          </cell>
        </row>
        <row r="247">
          <cell r="I247">
            <v>2271</v>
          </cell>
          <cell r="M247">
            <v>0</v>
          </cell>
          <cell r="N247">
            <v>2271</v>
          </cell>
        </row>
        <row r="248">
          <cell r="I248">
            <v>2130</v>
          </cell>
          <cell r="M248">
            <v>0</v>
          </cell>
          <cell r="N248">
            <v>2130</v>
          </cell>
        </row>
        <row r="249">
          <cell r="I249">
            <v>5000</v>
          </cell>
          <cell r="M249">
            <v>0</v>
          </cell>
          <cell r="N249">
            <v>5000</v>
          </cell>
        </row>
        <row r="250">
          <cell r="I250">
            <v>300</v>
          </cell>
          <cell r="M250">
            <v>0</v>
          </cell>
          <cell r="N250">
            <v>300</v>
          </cell>
        </row>
        <row r="251">
          <cell r="I251">
            <v>2463</v>
          </cell>
          <cell r="M251">
            <v>0</v>
          </cell>
          <cell r="N251">
            <v>2463</v>
          </cell>
        </row>
        <row r="252">
          <cell r="I252">
            <v>340</v>
          </cell>
          <cell r="M252">
            <v>0</v>
          </cell>
          <cell r="N252">
            <v>340</v>
          </cell>
        </row>
        <row r="253">
          <cell r="I253">
            <v>9374</v>
          </cell>
          <cell r="M253">
            <v>0</v>
          </cell>
          <cell r="N253">
            <v>9374</v>
          </cell>
        </row>
        <row r="254">
          <cell r="I254">
            <v>250</v>
          </cell>
          <cell r="M254">
            <v>0</v>
          </cell>
          <cell r="N254">
            <v>250</v>
          </cell>
        </row>
        <row r="255">
          <cell r="I255">
            <v>260</v>
          </cell>
          <cell r="M255">
            <v>0</v>
          </cell>
          <cell r="N255">
            <v>260</v>
          </cell>
        </row>
        <row r="257">
          <cell r="I257">
            <v>285135</v>
          </cell>
          <cell r="M257">
            <v>19000</v>
          </cell>
          <cell r="N257">
            <v>304135</v>
          </cell>
        </row>
        <row r="259">
          <cell r="I259">
            <v>20249</v>
          </cell>
          <cell r="M259">
            <v>0</v>
          </cell>
          <cell r="N259">
            <v>20249</v>
          </cell>
        </row>
        <row r="260">
          <cell r="I260">
            <v>19713</v>
          </cell>
          <cell r="M260">
            <v>0</v>
          </cell>
          <cell r="N260">
            <v>19713</v>
          </cell>
        </row>
        <row r="261">
          <cell r="I261">
            <v>158736</v>
          </cell>
          <cell r="M261">
            <v>0</v>
          </cell>
          <cell r="N261">
            <v>158736</v>
          </cell>
        </row>
        <row r="262">
          <cell r="I262">
            <v>10437</v>
          </cell>
          <cell r="M262">
            <v>0</v>
          </cell>
          <cell r="N262">
            <v>10437</v>
          </cell>
        </row>
        <row r="263">
          <cell r="I263">
            <v>28312</v>
          </cell>
          <cell r="M263">
            <v>0</v>
          </cell>
          <cell r="N263">
            <v>28312</v>
          </cell>
        </row>
        <row r="264">
          <cell r="I264">
            <v>4523</v>
          </cell>
          <cell r="M264">
            <v>0</v>
          </cell>
          <cell r="N264">
            <v>4523</v>
          </cell>
        </row>
        <row r="265">
          <cell r="I265">
            <v>4549</v>
          </cell>
          <cell r="M265">
            <v>0</v>
          </cell>
          <cell r="N265">
            <v>4549</v>
          </cell>
        </row>
        <row r="266">
          <cell r="I266">
            <v>0</v>
          </cell>
          <cell r="M266">
            <v>0</v>
          </cell>
          <cell r="N266">
            <v>0</v>
          </cell>
        </row>
        <row r="267">
          <cell r="I267">
            <v>4900</v>
          </cell>
          <cell r="M267">
            <v>0</v>
          </cell>
          <cell r="N267">
            <v>4900</v>
          </cell>
        </row>
        <row r="268">
          <cell r="I268">
            <v>7000</v>
          </cell>
          <cell r="M268">
            <v>0</v>
          </cell>
          <cell r="N268">
            <v>7000</v>
          </cell>
        </row>
        <row r="269">
          <cell r="I269">
            <v>581</v>
          </cell>
          <cell r="M269">
            <v>0</v>
          </cell>
          <cell r="N269">
            <v>581</v>
          </cell>
        </row>
        <row r="270">
          <cell r="I270">
            <v>375</v>
          </cell>
          <cell r="M270">
            <v>0</v>
          </cell>
          <cell r="N270">
            <v>375</v>
          </cell>
        </row>
        <row r="271">
          <cell r="I271">
            <v>10569</v>
          </cell>
          <cell r="M271">
            <v>0</v>
          </cell>
          <cell r="N271">
            <v>10569</v>
          </cell>
        </row>
        <row r="272">
          <cell r="I272">
            <v>720</v>
          </cell>
          <cell r="M272">
            <v>0</v>
          </cell>
          <cell r="N272">
            <v>720</v>
          </cell>
        </row>
        <row r="273">
          <cell r="I273">
            <v>700</v>
          </cell>
          <cell r="M273">
            <v>0</v>
          </cell>
          <cell r="N273">
            <v>700</v>
          </cell>
        </row>
        <row r="274">
          <cell r="I274">
            <v>250</v>
          </cell>
          <cell r="M274">
            <v>0</v>
          </cell>
          <cell r="N274">
            <v>250</v>
          </cell>
        </row>
        <row r="275">
          <cell r="I275">
            <v>12921</v>
          </cell>
          <cell r="M275">
            <v>0</v>
          </cell>
          <cell r="N275">
            <v>12921</v>
          </cell>
        </row>
        <row r="276">
          <cell r="I276">
            <v>200</v>
          </cell>
          <cell r="M276">
            <v>0</v>
          </cell>
          <cell r="N276">
            <v>200</v>
          </cell>
        </row>
        <row r="277">
          <cell r="I277">
            <v>400</v>
          </cell>
          <cell r="M277">
            <v>0</v>
          </cell>
          <cell r="N277">
            <v>400</v>
          </cell>
        </row>
        <row r="278">
          <cell r="I278">
            <v>0</v>
          </cell>
          <cell r="M278">
            <v>19000</v>
          </cell>
          <cell r="N278">
            <v>19000</v>
          </cell>
        </row>
        <row r="280">
          <cell r="I280">
            <v>1667600</v>
          </cell>
          <cell r="M280">
            <v>0</v>
          </cell>
          <cell r="N280">
            <v>1667600</v>
          </cell>
        </row>
        <row r="283">
          <cell r="I283">
            <v>564856</v>
          </cell>
          <cell r="M283">
            <v>0</v>
          </cell>
          <cell r="N283">
            <v>564856</v>
          </cell>
        </row>
        <row r="284">
          <cell r="I284">
            <v>70634</v>
          </cell>
          <cell r="M284">
            <v>0</v>
          </cell>
          <cell r="N284">
            <v>70634</v>
          </cell>
        </row>
        <row r="285">
          <cell r="I285">
            <v>687297</v>
          </cell>
          <cell r="M285">
            <v>0</v>
          </cell>
          <cell r="N285">
            <v>687297</v>
          </cell>
        </row>
        <row r="286">
          <cell r="I286">
            <v>51963</v>
          </cell>
          <cell r="M286">
            <v>0</v>
          </cell>
          <cell r="N286">
            <v>51963</v>
          </cell>
        </row>
        <row r="287">
          <cell r="I287">
            <v>123227</v>
          </cell>
          <cell r="M287">
            <v>0</v>
          </cell>
          <cell r="N287">
            <v>123227</v>
          </cell>
        </row>
        <row r="288">
          <cell r="I288">
            <v>19681</v>
          </cell>
          <cell r="M288">
            <v>0</v>
          </cell>
          <cell r="N288">
            <v>19681</v>
          </cell>
        </row>
        <row r="289">
          <cell r="I289">
            <v>11190</v>
          </cell>
          <cell r="M289">
            <v>0</v>
          </cell>
          <cell r="N289">
            <v>11190</v>
          </cell>
        </row>
        <row r="290">
          <cell r="I290">
            <v>2500</v>
          </cell>
          <cell r="M290">
            <v>0</v>
          </cell>
          <cell r="N290">
            <v>2500</v>
          </cell>
        </row>
        <row r="291">
          <cell r="I291">
            <v>64400</v>
          </cell>
          <cell r="M291">
            <v>0</v>
          </cell>
          <cell r="N291">
            <v>64400</v>
          </cell>
        </row>
        <row r="292">
          <cell r="I292">
            <v>1400</v>
          </cell>
          <cell r="M292">
            <v>0</v>
          </cell>
          <cell r="N292">
            <v>1400</v>
          </cell>
        </row>
        <row r="293">
          <cell r="I293">
            <v>1000</v>
          </cell>
          <cell r="M293">
            <v>0</v>
          </cell>
          <cell r="N293">
            <v>1000</v>
          </cell>
        </row>
        <row r="294">
          <cell r="I294">
            <v>14906</v>
          </cell>
          <cell r="M294">
            <v>0</v>
          </cell>
          <cell r="N294">
            <v>14906</v>
          </cell>
        </row>
        <row r="295">
          <cell r="I295">
            <v>1000</v>
          </cell>
          <cell r="M295">
            <v>0</v>
          </cell>
          <cell r="N295">
            <v>1000</v>
          </cell>
        </row>
        <row r="296">
          <cell r="I296">
            <v>1000</v>
          </cell>
          <cell r="M296">
            <v>0</v>
          </cell>
          <cell r="N296">
            <v>1000</v>
          </cell>
        </row>
        <row r="297">
          <cell r="I297">
            <v>1900</v>
          </cell>
          <cell r="M297">
            <v>0</v>
          </cell>
          <cell r="N297">
            <v>1900</v>
          </cell>
        </row>
        <row r="298">
          <cell r="I298">
            <v>2400</v>
          </cell>
          <cell r="M298">
            <v>0</v>
          </cell>
          <cell r="N298">
            <v>2400</v>
          </cell>
        </row>
        <row r="299">
          <cell r="I299">
            <v>45764</v>
          </cell>
          <cell r="M299">
            <v>0</v>
          </cell>
          <cell r="N299">
            <v>45764</v>
          </cell>
        </row>
        <row r="300">
          <cell r="I300">
            <v>92</v>
          </cell>
          <cell r="M300">
            <v>0</v>
          </cell>
          <cell r="N300">
            <v>92</v>
          </cell>
        </row>
        <row r="301">
          <cell r="I301">
            <v>1140</v>
          </cell>
          <cell r="M301">
            <v>0</v>
          </cell>
          <cell r="N301">
            <v>1140</v>
          </cell>
        </row>
        <row r="302">
          <cell r="I302">
            <v>1250</v>
          </cell>
          <cell r="M302">
            <v>0</v>
          </cell>
          <cell r="N302">
            <v>1250</v>
          </cell>
        </row>
        <row r="304">
          <cell r="I304">
            <v>169749</v>
          </cell>
          <cell r="M304">
            <v>0</v>
          </cell>
          <cell r="N304">
            <v>169749</v>
          </cell>
        </row>
        <row r="305">
          <cell r="I305">
            <v>150</v>
          </cell>
          <cell r="M305">
            <v>0</v>
          </cell>
          <cell r="N305">
            <v>150</v>
          </cell>
        </row>
        <row r="306">
          <cell r="I306">
            <v>2562</v>
          </cell>
          <cell r="M306">
            <v>0</v>
          </cell>
          <cell r="N306">
            <v>2562</v>
          </cell>
        </row>
        <row r="307">
          <cell r="I307">
            <v>36666</v>
          </cell>
          <cell r="M307">
            <v>0</v>
          </cell>
          <cell r="N307">
            <v>36666</v>
          </cell>
        </row>
        <row r="308">
          <cell r="I308">
            <v>2708</v>
          </cell>
          <cell r="M308">
            <v>0</v>
          </cell>
          <cell r="N308">
            <v>2708</v>
          </cell>
        </row>
        <row r="309">
          <cell r="I309">
            <v>5613</v>
          </cell>
          <cell r="M309">
            <v>0</v>
          </cell>
          <cell r="N309">
            <v>5613</v>
          </cell>
        </row>
        <row r="310">
          <cell r="I310">
            <v>896</v>
          </cell>
          <cell r="M310">
            <v>0</v>
          </cell>
          <cell r="N310">
            <v>896</v>
          </cell>
        </row>
        <row r="311">
          <cell r="I311">
            <v>41187</v>
          </cell>
          <cell r="M311">
            <v>0</v>
          </cell>
          <cell r="N311">
            <v>41187</v>
          </cell>
        </row>
        <row r="312">
          <cell r="I312">
            <v>5000</v>
          </cell>
          <cell r="M312">
            <v>0</v>
          </cell>
          <cell r="N312">
            <v>5000</v>
          </cell>
        </row>
        <row r="313">
          <cell r="I313">
            <v>150</v>
          </cell>
          <cell r="M313">
            <v>0</v>
          </cell>
          <cell r="N313">
            <v>150</v>
          </cell>
        </row>
        <row r="314">
          <cell r="I314">
            <v>68868</v>
          </cell>
          <cell r="M314">
            <v>0</v>
          </cell>
          <cell r="N314">
            <v>68868</v>
          </cell>
        </row>
        <row r="315">
          <cell r="I315">
            <v>2160</v>
          </cell>
          <cell r="M315">
            <v>0</v>
          </cell>
          <cell r="N315">
            <v>2160</v>
          </cell>
        </row>
        <row r="316">
          <cell r="I316">
            <v>300</v>
          </cell>
          <cell r="M316">
            <v>0</v>
          </cell>
          <cell r="N316">
            <v>300</v>
          </cell>
        </row>
        <row r="317">
          <cell r="I317">
            <v>1700</v>
          </cell>
          <cell r="M317">
            <v>0</v>
          </cell>
          <cell r="N317">
            <v>1700</v>
          </cell>
        </row>
        <row r="318">
          <cell r="I318">
            <v>1048</v>
          </cell>
          <cell r="M318">
            <v>0</v>
          </cell>
          <cell r="N318">
            <v>1048</v>
          </cell>
        </row>
        <row r="319">
          <cell r="I319">
            <v>31</v>
          </cell>
          <cell r="M319">
            <v>0</v>
          </cell>
          <cell r="N319">
            <v>31</v>
          </cell>
        </row>
        <row r="320">
          <cell r="I320">
            <v>710</v>
          </cell>
          <cell r="M320">
            <v>0</v>
          </cell>
          <cell r="N320">
            <v>710</v>
          </cell>
        </row>
        <row r="322">
          <cell r="I322">
            <v>203078</v>
          </cell>
          <cell r="M322">
            <v>0</v>
          </cell>
          <cell r="N322">
            <v>203078</v>
          </cell>
        </row>
        <row r="323">
          <cell r="I323">
            <v>500</v>
          </cell>
          <cell r="M323">
            <v>0</v>
          </cell>
          <cell r="N323">
            <v>500</v>
          </cell>
        </row>
        <row r="324">
          <cell r="I324">
            <v>137085</v>
          </cell>
          <cell r="M324">
            <v>0</v>
          </cell>
          <cell r="N324">
            <v>137085</v>
          </cell>
        </row>
        <row r="325">
          <cell r="I325">
            <v>9869</v>
          </cell>
          <cell r="M325">
            <v>0</v>
          </cell>
          <cell r="N325">
            <v>9869</v>
          </cell>
        </row>
        <row r="326">
          <cell r="I326">
            <v>20537</v>
          </cell>
          <cell r="M326">
            <v>0</v>
          </cell>
          <cell r="N326">
            <v>20537</v>
          </cell>
        </row>
        <row r="327">
          <cell r="I327">
            <v>3280</v>
          </cell>
          <cell r="M327">
            <v>0</v>
          </cell>
          <cell r="N327">
            <v>3280</v>
          </cell>
        </row>
        <row r="328">
          <cell r="I328">
            <v>7000</v>
          </cell>
          <cell r="M328">
            <v>0</v>
          </cell>
          <cell r="N328">
            <v>7000</v>
          </cell>
        </row>
        <row r="329">
          <cell r="I329">
            <v>2800</v>
          </cell>
          <cell r="M329">
            <v>0</v>
          </cell>
          <cell r="N329">
            <v>2800</v>
          </cell>
        </row>
        <row r="330">
          <cell r="I330">
            <v>1000</v>
          </cell>
          <cell r="M330">
            <v>0</v>
          </cell>
          <cell r="N330">
            <v>1000</v>
          </cell>
        </row>
        <row r="331">
          <cell r="I331">
            <v>750</v>
          </cell>
          <cell r="M331">
            <v>0</v>
          </cell>
          <cell r="N331">
            <v>750</v>
          </cell>
        </row>
        <row r="332">
          <cell r="I332">
            <v>3046</v>
          </cell>
          <cell r="M332">
            <v>0</v>
          </cell>
          <cell r="N332">
            <v>3046</v>
          </cell>
        </row>
        <row r="333">
          <cell r="I333">
            <v>1000</v>
          </cell>
          <cell r="M333">
            <v>0</v>
          </cell>
          <cell r="N333">
            <v>1000</v>
          </cell>
        </row>
        <row r="334">
          <cell r="I334">
            <v>400</v>
          </cell>
          <cell r="M334">
            <v>0</v>
          </cell>
          <cell r="N334">
            <v>400</v>
          </cell>
        </row>
        <row r="335">
          <cell r="I335">
            <v>4000</v>
          </cell>
          <cell r="M335">
            <v>0</v>
          </cell>
          <cell r="N335">
            <v>4000</v>
          </cell>
        </row>
        <row r="336">
          <cell r="I336">
            <v>2800</v>
          </cell>
          <cell r="M336">
            <v>0</v>
          </cell>
          <cell r="N336">
            <v>2800</v>
          </cell>
        </row>
        <row r="337">
          <cell r="I337">
            <v>120</v>
          </cell>
          <cell r="M337">
            <v>0</v>
          </cell>
          <cell r="N337">
            <v>120</v>
          </cell>
        </row>
        <row r="338">
          <cell r="I338">
            <v>4541</v>
          </cell>
          <cell r="M338">
            <v>0</v>
          </cell>
          <cell r="N338">
            <v>4541</v>
          </cell>
        </row>
        <row r="339">
          <cell r="I339">
            <v>1800</v>
          </cell>
          <cell r="M339">
            <v>0</v>
          </cell>
          <cell r="N339">
            <v>1800</v>
          </cell>
        </row>
        <row r="340">
          <cell r="I340">
            <v>450</v>
          </cell>
          <cell r="M340">
            <v>0</v>
          </cell>
          <cell r="N340">
            <v>450</v>
          </cell>
        </row>
        <row r="341">
          <cell r="I341">
            <v>2100</v>
          </cell>
          <cell r="M341">
            <v>0</v>
          </cell>
          <cell r="N341">
            <v>2100</v>
          </cell>
        </row>
        <row r="343">
          <cell r="I343">
            <v>22525</v>
          </cell>
          <cell r="M343">
            <v>0</v>
          </cell>
          <cell r="N343">
            <v>22525</v>
          </cell>
        </row>
        <row r="344">
          <cell r="I344">
            <v>200</v>
          </cell>
          <cell r="M344">
            <v>0</v>
          </cell>
          <cell r="N344">
            <v>200</v>
          </cell>
        </row>
        <row r="345">
          <cell r="I345">
            <v>500</v>
          </cell>
          <cell r="M345">
            <v>0</v>
          </cell>
          <cell r="N345">
            <v>500</v>
          </cell>
        </row>
        <row r="346">
          <cell r="I346">
            <v>21825</v>
          </cell>
          <cell r="M346">
            <v>0</v>
          </cell>
          <cell r="N346">
            <v>21825</v>
          </cell>
        </row>
        <row r="348">
          <cell r="I348">
            <v>536254</v>
          </cell>
          <cell r="M348">
            <v>0</v>
          </cell>
          <cell r="N348">
            <v>536254</v>
          </cell>
        </row>
        <row r="349">
          <cell r="I349">
            <v>4752</v>
          </cell>
          <cell r="M349">
            <v>0</v>
          </cell>
          <cell r="N349">
            <v>4752</v>
          </cell>
        </row>
        <row r="350">
          <cell r="I350">
            <v>155820</v>
          </cell>
          <cell r="M350">
            <v>0</v>
          </cell>
          <cell r="N350">
            <v>155820</v>
          </cell>
        </row>
        <row r="351">
          <cell r="I351">
            <v>12257</v>
          </cell>
          <cell r="M351">
            <v>0</v>
          </cell>
          <cell r="N351">
            <v>12257</v>
          </cell>
        </row>
        <row r="352">
          <cell r="I352">
            <v>25784</v>
          </cell>
          <cell r="M352">
            <v>0</v>
          </cell>
          <cell r="N352">
            <v>25784</v>
          </cell>
        </row>
        <row r="353">
          <cell r="I353">
            <v>4119</v>
          </cell>
          <cell r="M353">
            <v>0</v>
          </cell>
          <cell r="N353">
            <v>4119</v>
          </cell>
        </row>
        <row r="354">
          <cell r="I354">
            <v>34548</v>
          </cell>
          <cell r="M354">
            <v>0</v>
          </cell>
          <cell r="N354">
            <v>34548</v>
          </cell>
        </row>
        <row r="355">
          <cell r="I355">
            <v>221739</v>
          </cell>
          <cell r="M355">
            <v>0</v>
          </cell>
          <cell r="N355">
            <v>221739</v>
          </cell>
        </row>
        <row r="356">
          <cell r="I356">
            <v>29060</v>
          </cell>
          <cell r="M356">
            <v>0</v>
          </cell>
          <cell r="N356">
            <v>29060</v>
          </cell>
        </row>
        <row r="357">
          <cell r="I357">
            <v>29379</v>
          </cell>
          <cell r="M357">
            <v>0</v>
          </cell>
          <cell r="N357">
            <v>29379</v>
          </cell>
        </row>
        <row r="358">
          <cell r="I358">
            <v>375</v>
          </cell>
          <cell r="M358">
            <v>0</v>
          </cell>
          <cell r="N358">
            <v>375</v>
          </cell>
        </row>
        <row r="359">
          <cell r="I359">
            <v>9363</v>
          </cell>
          <cell r="M359">
            <v>0</v>
          </cell>
          <cell r="N359">
            <v>9363</v>
          </cell>
        </row>
        <row r="360">
          <cell r="I360">
            <v>240</v>
          </cell>
          <cell r="M360">
            <v>0</v>
          </cell>
          <cell r="N360">
            <v>240</v>
          </cell>
        </row>
        <row r="361">
          <cell r="I361">
            <v>250</v>
          </cell>
          <cell r="M361">
            <v>0</v>
          </cell>
          <cell r="N361">
            <v>250</v>
          </cell>
        </row>
        <row r="362">
          <cell r="I362">
            <v>8384</v>
          </cell>
          <cell r="M362">
            <v>0</v>
          </cell>
          <cell r="N362">
            <v>8384</v>
          </cell>
        </row>
        <row r="363">
          <cell r="I363">
            <v>184</v>
          </cell>
          <cell r="M363">
            <v>0</v>
          </cell>
          <cell r="N363">
            <v>184</v>
          </cell>
        </row>
        <row r="364">
          <cell r="N364">
            <v>0</v>
          </cell>
        </row>
        <row r="365">
          <cell r="I365">
            <v>38932</v>
          </cell>
          <cell r="M365">
            <v>0</v>
          </cell>
          <cell r="N365">
            <v>38932</v>
          </cell>
        </row>
        <row r="366">
          <cell r="I366">
            <v>38932</v>
          </cell>
          <cell r="M366">
            <v>0</v>
          </cell>
          <cell r="N366">
            <v>38932</v>
          </cell>
        </row>
        <row r="368">
          <cell r="I368">
            <v>66264</v>
          </cell>
          <cell r="M368">
            <v>63000</v>
          </cell>
          <cell r="N368">
            <v>129264</v>
          </cell>
        </row>
        <row r="369">
          <cell r="I369">
            <v>3300</v>
          </cell>
          <cell r="M369">
            <v>0</v>
          </cell>
          <cell r="N369">
            <v>3300</v>
          </cell>
        </row>
        <row r="370">
          <cell r="I370">
            <v>1000</v>
          </cell>
          <cell r="M370">
            <v>0</v>
          </cell>
          <cell r="N370">
            <v>1000</v>
          </cell>
        </row>
        <row r="371">
          <cell r="I371">
            <v>1000</v>
          </cell>
          <cell r="M371">
            <v>0</v>
          </cell>
          <cell r="N371">
            <v>1000</v>
          </cell>
        </row>
        <row r="372">
          <cell r="I372">
            <v>1000</v>
          </cell>
          <cell r="M372">
            <v>0</v>
          </cell>
          <cell r="N372">
            <v>1000</v>
          </cell>
        </row>
        <row r="373">
          <cell r="I373">
            <v>300</v>
          </cell>
          <cell r="M373">
            <v>0</v>
          </cell>
          <cell r="N373">
            <v>300</v>
          </cell>
        </row>
        <row r="375">
          <cell r="I375">
            <v>62964</v>
          </cell>
          <cell r="M375">
            <v>63000</v>
          </cell>
          <cell r="N375">
            <v>125964</v>
          </cell>
        </row>
        <row r="376">
          <cell r="I376">
            <v>400</v>
          </cell>
          <cell r="M376">
            <v>0</v>
          </cell>
          <cell r="N376">
            <v>400</v>
          </cell>
        </row>
        <row r="377">
          <cell r="I377">
            <v>100</v>
          </cell>
          <cell r="M377">
            <v>0</v>
          </cell>
          <cell r="N377">
            <v>100</v>
          </cell>
        </row>
        <row r="378">
          <cell r="I378">
            <v>15600</v>
          </cell>
          <cell r="M378">
            <v>0</v>
          </cell>
          <cell r="N378">
            <v>15600</v>
          </cell>
        </row>
        <row r="379">
          <cell r="I379">
            <v>2500</v>
          </cell>
          <cell r="M379">
            <v>0</v>
          </cell>
          <cell r="N379">
            <v>2500</v>
          </cell>
        </row>
        <row r="380">
          <cell r="I380">
            <v>19000</v>
          </cell>
          <cell r="M380">
            <v>0</v>
          </cell>
          <cell r="N380">
            <v>19000</v>
          </cell>
        </row>
        <row r="381">
          <cell r="I381">
            <v>6964</v>
          </cell>
          <cell r="M381">
            <v>0</v>
          </cell>
          <cell r="N381">
            <v>6964</v>
          </cell>
        </row>
        <row r="382">
          <cell r="I382">
            <v>4000</v>
          </cell>
          <cell r="M382">
            <v>0</v>
          </cell>
          <cell r="N382">
            <v>4000</v>
          </cell>
        </row>
        <row r="383">
          <cell r="I383">
            <v>10700</v>
          </cell>
          <cell r="M383">
            <v>0</v>
          </cell>
          <cell r="N383">
            <v>10700</v>
          </cell>
        </row>
        <row r="384">
          <cell r="I384">
            <v>500</v>
          </cell>
          <cell r="M384">
            <v>0</v>
          </cell>
          <cell r="N384">
            <v>500</v>
          </cell>
        </row>
        <row r="385">
          <cell r="I385">
            <v>2200</v>
          </cell>
          <cell r="M385">
            <v>0</v>
          </cell>
          <cell r="N385">
            <v>2200</v>
          </cell>
        </row>
        <row r="386">
          <cell r="I386">
            <v>1000</v>
          </cell>
          <cell r="M386">
            <v>0</v>
          </cell>
          <cell r="N386">
            <v>1000</v>
          </cell>
        </row>
        <row r="387">
          <cell r="I387">
            <v>0</v>
          </cell>
          <cell r="M387">
            <v>63000</v>
          </cell>
          <cell r="N387">
            <v>63000</v>
          </cell>
        </row>
        <row r="389">
          <cell r="I389">
            <v>2367095.46</v>
          </cell>
          <cell r="M389">
            <v>0</v>
          </cell>
          <cell r="N389">
            <v>2367095.46</v>
          </cell>
        </row>
        <row r="390">
          <cell r="I390">
            <v>24000</v>
          </cell>
          <cell r="M390">
            <v>0</v>
          </cell>
          <cell r="N390">
            <v>24000</v>
          </cell>
        </row>
        <row r="392">
          <cell r="I392">
            <v>24000</v>
          </cell>
          <cell r="M392">
            <v>0</v>
          </cell>
          <cell r="N392">
            <v>24000</v>
          </cell>
        </row>
        <row r="395">
          <cell r="I395">
            <v>1657700</v>
          </cell>
          <cell r="M395">
            <v>0</v>
          </cell>
          <cell r="N395">
            <v>1657700</v>
          </cell>
        </row>
        <row r="396">
          <cell r="I396">
            <v>3000</v>
          </cell>
          <cell r="M396">
            <v>0</v>
          </cell>
          <cell r="N396">
            <v>3000</v>
          </cell>
        </row>
        <row r="397">
          <cell r="I397">
            <v>110</v>
          </cell>
          <cell r="M397">
            <v>0</v>
          </cell>
          <cell r="N397">
            <v>110</v>
          </cell>
        </row>
        <row r="398">
          <cell r="I398">
            <v>1592000</v>
          </cell>
          <cell r="M398">
            <v>0</v>
          </cell>
          <cell r="N398">
            <v>1592000</v>
          </cell>
        </row>
        <row r="399">
          <cell r="I399">
            <v>19600</v>
          </cell>
          <cell r="M399">
            <v>0</v>
          </cell>
          <cell r="N399">
            <v>19600</v>
          </cell>
        </row>
        <row r="400">
          <cell r="I400">
            <v>1351</v>
          </cell>
          <cell r="M400">
            <v>0</v>
          </cell>
          <cell r="N400">
            <v>1351</v>
          </cell>
        </row>
        <row r="401">
          <cell r="I401">
            <v>17452</v>
          </cell>
          <cell r="M401">
            <v>0</v>
          </cell>
          <cell r="N401">
            <v>17452</v>
          </cell>
        </row>
        <row r="402">
          <cell r="I402">
            <v>514</v>
          </cell>
          <cell r="M402">
            <v>0</v>
          </cell>
          <cell r="N402">
            <v>514</v>
          </cell>
        </row>
        <row r="403">
          <cell r="I403">
            <v>3900</v>
          </cell>
          <cell r="M403">
            <v>0</v>
          </cell>
          <cell r="N403">
            <v>3900</v>
          </cell>
        </row>
        <row r="404">
          <cell r="I404">
            <v>3400</v>
          </cell>
          <cell r="M404">
            <v>0</v>
          </cell>
          <cell r="N404">
            <v>3400</v>
          </cell>
        </row>
        <row r="405">
          <cell r="I405">
            <v>1250</v>
          </cell>
          <cell r="M405">
            <v>0</v>
          </cell>
          <cell r="N405">
            <v>1250</v>
          </cell>
        </row>
        <row r="406">
          <cell r="I406">
            <v>1630</v>
          </cell>
          <cell r="M406">
            <v>0</v>
          </cell>
          <cell r="N406">
            <v>1630</v>
          </cell>
        </row>
        <row r="407">
          <cell r="I407">
            <v>80</v>
          </cell>
          <cell r="M407">
            <v>0</v>
          </cell>
          <cell r="N407">
            <v>80</v>
          </cell>
        </row>
        <row r="408">
          <cell r="I408">
            <v>7000</v>
          </cell>
          <cell r="M408">
            <v>0</v>
          </cell>
          <cell r="N408">
            <v>7000</v>
          </cell>
        </row>
        <row r="409">
          <cell r="I409">
            <v>1620</v>
          </cell>
          <cell r="M409">
            <v>0</v>
          </cell>
          <cell r="N409">
            <v>1620</v>
          </cell>
        </row>
        <row r="410">
          <cell r="I410">
            <v>229</v>
          </cell>
          <cell r="M410">
            <v>0</v>
          </cell>
          <cell r="N410">
            <v>229</v>
          </cell>
        </row>
        <row r="411">
          <cell r="I411">
            <v>1047</v>
          </cell>
          <cell r="M411">
            <v>0</v>
          </cell>
          <cell r="N411">
            <v>1047</v>
          </cell>
        </row>
        <row r="412">
          <cell r="I412">
            <v>1000</v>
          </cell>
          <cell r="M412">
            <v>0</v>
          </cell>
          <cell r="N412">
            <v>1000</v>
          </cell>
        </row>
        <row r="413">
          <cell r="I413">
            <v>1467</v>
          </cell>
          <cell r="M413">
            <v>0</v>
          </cell>
          <cell r="N413">
            <v>1467</v>
          </cell>
        </row>
        <row r="414">
          <cell r="I414">
            <v>350</v>
          </cell>
          <cell r="M414">
            <v>0</v>
          </cell>
          <cell r="N414">
            <v>350</v>
          </cell>
        </row>
        <row r="415">
          <cell r="I415">
            <v>700</v>
          </cell>
          <cell r="M415">
            <v>0</v>
          </cell>
          <cell r="N415">
            <v>700</v>
          </cell>
        </row>
        <row r="418">
          <cell r="I418">
            <v>2802</v>
          </cell>
          <cell r="M418">
            <v>0</v>
          </cell>
          <cell r="N418">
            <v>2802</v>
          </cell>
        </row>
        <row r="419">
          <cell r="I419">
            <v>800</v>
          </cell>
          <cell r="M419">
            <v>0</v>
          </cell>
          <cell r="N419">
            <v>800</v>
          </cell>
        </row>
        <row r="420">
          <cell r="I420">
            <v>2002</v>
          </cell>
          <cell r="M420">
            <v>0</v>
          </cell>
          <cell r="N420">
            <v>2002</v>
          </cell>
        </row>
        <row r="422">
          <cell r="I422">
            <v>162283</v>
          </cell>
          <cell r="M422">
            <v>0</v>
          </cell>
          <cell r="N422">
            <v>162283</v>
          </cell>
        </row>
        <row r="423">
          <cell r="I423">
            <v>162283</v>
          </cell>
          <cell r="M423">
            <v>0</v>
          </cell>
          <cell r="N423">
            <v>162283</v>
          </cell>
        </row>
        <row r="425">
          <cell r="I425">
            <v>105984</v>
          </cell>
          <cell r="M425">
            <v>0</v>
          </cell>
          <cell r="N425">
            <v>105984</v>
          </cell>
        </row>
        <row r="426">
          <cell r="I426">
            <v>105884</v>
          </cell>
          <cell r="M426">
            <v>0</v>
          </cell>
          <cell r="N426">
            <v>105884</v>
          </cell>
        </row>
        <row r="427">
          <cell r="I427">
            <v>100</v>
          </cell>
          <cell r="M427">
            <v>0</v>
          </cell>
          <cell r="N427">
            <v>100</v>
          </cell>
        </row>
        <row r="429">
          <cell r="I429">
            <v>23301</v>
          </cell>
          <cell r="M429">
            <v>0</v>
          </cell>
          <cell r="N429">
            <v>23301</v>
          </cell>
        </row>
        <row r="430">
          <cell r="I430">
            <v>23301</v>
          </cell>
          <cell r="M430">
            <v>0</v>
          </cell>
          <cell r="N430">
            <v>23301</v>
          </cell>
        </row>
        <row r="432">
          <cell r="I432">
            <v>288173</v>
          </cell>
          <cell r="M432">
            <v>0</v>
          </cell>
          <cell r="N432">
            <v>288173</v>
          </cell>
        </row>
        <row r="433">
          <cell r="I433">
            <v>2350</v>
          </cell>
          <cell r="M433">
            <v>0</v>
          </cell>
          <cell r="N433">
            <v>2350</v>
          </cell>
        </row>
        <row r="434">
          <cell r="I434">
            <v>199273</v>
          </cell>
          <cell r="M434">
            <v>0</v>
          </cell>
          <cell r="N434">
            <v>199273</v>
          </cell>
        </row>
        <row r="435">
          <cell r="I435">
            <v>13558</v>
          </cell>
          <cell r="M435">
            <v>0</v>
          </cell>
          <cell r="N435">
            <v>13558</v>
          </cell>
        </row>
        <row r="436">
          <cell r="I436">
            <v>33114</v>
          </cell>
          <cell r="M436">
            <v>0</v>
          </cell>
          <cell r="N436">
            <v>33114</v>
          </cell>
        </row>
        <row r="437">
          <cell r="I437">
            <v>5009</v>
          </cell>
          <cell r="M437">
            <v>0</v>
          </cell>
          <cell r="N437">
            <v>5009</v>
          </cell>
        </row>
        <row r="438">
          <cell r="I438">
            <v>6060</v>
          </cell>
          <cell r="M438">
            <v>0</v>
          </cell>
          <cell r="N438">
            <v>6060</v>
          </cell>
        </row>
        <row r="439">
          <cell r="I439">
            <v>5200</v>
          </cell>
          <cell r="M439">
            <v>0</v>
          </cell>
          <cell r="N439">
            <v>5200</v>
          </cell>
        </row>
        <row r="440">
          <cell r="I440">
            <v>1000</v>
          </cell>
          <cell r="M440">
            <v>0</v>
          </cell>
          <cell r="N440">
            <v>1000</v>
          </cell>
        </row>
        <row r="441">
          <cell r="I441">
            <v>480</v>
          </cell>
          <cell r="M441">
            <v>0</v>
          </cell>
          <cell r="N441">
            <v>480</v>
          </cell>
        </row>
        <row r="442">
          <cell r="I442">
            <v>5970</v>
          </cell>
          <cell r="M442">
            <v>0</v>
          </cell>
          <cell r="N442">
            <v>5970</v>
          </cell>
        </row>
        <row r="443">
          <cell r="I443">
            <v>840</v>
          </cell>
          <cell r="M443">
            <v>0</v>
          </cell>
          <cell r="N443">
            <v>840</v>
          </cell>
        </row>
        <row r="444">
          <cell r="I444">
            <v>2220</v>
          </cell>
          <cell r="M444">
            <v>0</v>
          </cell>
          <cell r="N444">
            <v>2220</v>
          </cell>
        </row>
        <row r="445">
          <cell r="I445">
            <v>1400</v>
          </cell>
          <cell r="M445">
            <v>0</v>
          </cell>
          <cell r="N445">
            <v>1400</v>
          </cell>
        </row>
        <row r="446">
          <cell r="I446">
            <v>470</v>
          </cell>
          <cell r="M446">
            <v>0</v>
          </cell>
          <cell r="N446">
            <v>470</v>
          </cell>
        </row>
        <row r="447">
          <cell r="I447">
            <v>7155</v>
          </cell>
          <cell r="M447">
            <v>0</v>
          </cell>
          <cell r="N447">
            <v>7155</v>
          </cell>
        </row>
        <row r="448">
          <cell r="I448">
            <v>270</v>
          </cell>
          <cell r="M448">
            <v>0</v>
          </cell>
          <cell r="N448">
            <v>270</v>
          </cell>
        </row>
        <row r="449">
          <cell r="I449">
            <v>1800</v>
          </cell>
          <cell r="M449">
            <v>0</v>
          </cell>
          <cell r="N449">
            <v>1800</v>
          </cell>
        </row>
        <row r="450">
          <cell r="I450">
            <v>588</v>
          </cell>
          <cell r="M450">
            <v>0</v>
          </cell>
          <cell r="N450">
            <v>588</v>
          </cell>
        </row>
        <row r="451">
          <cell r="I451">
            <v>1416</v>
          </cell>
          <cell r="M451">
            <v>0</v>
          </cell>
          <cell r="N451">
            <v>1416</v>
          </cell>
        </row>
        <row r="453">
          <cell r="I453">
            <v>22100</v>
          </cell>
          <cell r="M453">
            <v>0</v>
          </cell>
          <cell r="N453">
            <v>22100</v>
          </cell>
        </row>
        <row r="454">
          <cell r="I454">
            <v>2696</v>
          </cell>
          <cell r="M454">
            <v>0</v>
          </cell>
          <cell r="N454">
            <v>2696</v>
          </cell>
        </row>
        <row r="455">
          <cell r="I455">
            <v>314</v>
          </cell>
          <cell r="M455">
            <v>0</v>
          </cell>
          <cell r="N455">
            <v>314</v>
          </cell>
        </row>
        <row r="456">
          <cell r="I456">
            <v>18900</v>
          </cell>
          <cell r="M456">
            <v>0</v>
          </cell>
          <cell r="N456">
            <v>18900</v>
          </cell>
        </row>
        <row r="457">
          <cell r="I457">
            <v>190</v>
          </cell>
          <cell r="M457">
            <v>0</v>
          </cell>
          <cell r="N457">
            <v>190</v>
          </cell>
        </row>
        <row r="459">
          <cell r="I459">
            <v>80752.45999999999</v>
          </cell>
          <cell r="M459">
            <v>0</v>
          </cell>
          <cell r="N459">
            <v>80752.45999999999</v>
          </cell>
        </row>
        <row r="460">
          <cell r="I460">
            <v>42952.46</v>
          </cell>
          <cell r="M460">
            <v>0</v>
          </cell>
          <cell r="N460">
            <v>42952.46</v>
          </cell>
        </row>
        <row r="461">
          <cell r="I461">
            <v>30000</v>
          </cell>
          <cell r="M461">
            <v>0</v>
          </cell>
          <cell r="N461">
            <v>30000</v>
          </cell>
        </row>
        <row r="462">
          <cell r="I462">
            <v>7800</v>
          </cell>
          <cell r="M462">
            <v>0</v>
          </cell>
          <cell r="N462">
            <v>7800</v>
          </cell>
        </row>
        <row r="464">
          <cell r="I464">
            <v>122111.54000000004</v>
          </cell>
          <cell r="M464">
            <v>0</v>
          </cell>
          <cell r="N464">
            <v>122111.54000000004</v>
          </cell>
        </row>
        <row r="465">
          <cell r="I465">
            <v>122111.54000000004</v>
          </cell>
          <cell r="M465">
            <v>0</v>
          </cell>
          <cell r="N465">
            <v>122111.54000000004</v>
          </cell>
        </row>
        <row r="466">
          <cell r="I466">
            <v>189.94</v>
          </cell>
          <cell r="M466">
            <v>0</v>
          </cell>
          <cell r="N466">
            <v>189.94</v>
          </cell>
        </row>
        <row r="467">
          <cell r="I467">
            <v>10.06</v>
          </cell>
          <cell r="M467">
            <v>0</v>
          </cell>
          <cell r="N467">
            <v>10.06</v>
          </cell>
        </row>
        <row r="468">
          <cell r="I468">
            <v>5360</v>
          </cell>
          <cell r="M468">
            <v>0</v>
          </cell>
          <cell r="N468">
            <v>5360</v>
          </cell>
        </row>
        <row r="469">
          <cell r="I469">
            <v>48375.08</v>
          </cell>
          <cell r="M469">
            <v>0</v>
          </cell>
          <cell r="N469">
            <v>48375.08</v>
          </cell>
        </row>
        <row r="470">
          <cell r="I470">
            <v>2561.0299999999997</v>
          </cell>
          <cell r="M470">
            <v>0</v>
          </cell>
          <cell r="N470">
            <v>2561.0299999999997</v>
          </cell>
        </row>
        <row r="471">
          <cell r="I471">
            <v>2760.84</v>
          </cell>
          <cell r="M471">
            <v>0</v>
          </cell>
          <cell r="N471">
            <v>2760.84</v>
          </cell>
        </row>
        <row r="472">
          <cell r="I472">
            <v>146.16</v>
          </cell>
          <cell r="M472">
            <v>0</v>
          </cell>
          <cell r="N472">
            <v>146.16</v>
          </cell>
        </row>
        <row r="473">
          <cell r="I473">
            <v>7854.58</v>
          </cell>
          <cell r="M473">
            <v>0</v>
          </cell>
          <cell r="N473">
            <v>7854.58</v>
          </cell>
        </row>
        <row r="474">
          <cell r="I474">
            <v>415.83</v>
          </cell>
          <cell r="M474">
            <v>0</v>
          </cell>
          <cell r="N474">
            <v>415.83</v>
          </cell>
        </row>
        <row r="475">
          <cell r="I475">
            <v>1208.02</v>
          </cell>
          <cell r="M475">
            <v>0</v>
          </cell>
          <cell r="N475">
            <v>1208.02</v>
          </cell>
        </row>
        <row r="476">
          <cell r="I476">
            <v>63.96</v>
          </cell>
          <cell r="M476">
            <v>0</v>
          </cell>
          <cell r="N476">
            <v>63.96</v>
          </cell>
        </row>
        <row r="477">
          <cell r="I477">
            <v>7303.360000000001</v>
          </cell>
          <cell r="M477">
            <v>0</v>
          </cell>
          <cell r="N477">
            <v>7303.360000000001</v>
          </cell>
        </row>
        <row r="478">
          <cell r="I478">
            <v>1434.71</v>
          </cell>
          <cell r="M478">
            <v>0</v>
          </cell>
          <cell r="N478">
            <v>1434.71</v>
          </cell>
        </row>
        <row r="479">
          <cell r="I479">
            <v>189.94</v>
          </cell>
          <cell r="M479">
            <v>0</v>
          </cell>
          <cell r="N479">
            <v>189.94</v>
          </cell>
        </row>
        <row r="480">
          <cell r="I480">
            <v>10.06</v>
          </cell>
          <cell r="M480">
            <v>0</v>
          </cell>
          <cell r="N480">
            <v>10.06</v>
          </cell>
        </row>
        <row r="481">
          <cell r="I481">
            <v>35818.08</v>
          </cell>
          <cell r="M481">
            <v>0</v>
          </cell>
          <cell r="N481">
            <v>35818.08</v>
          </cell>
        </row>
        <row r="482">
          <cell r="I482">
            <v>4414.25</v>
          </cell>
          <cell r="M482">
            <v>0</v>
          </cell>
          <cell r="N482">
            <v>4414.25</v>
          </cell>
        </row>
        <row r="483">
          <cell r="I483">
            <v>355.64</v>
          </cell>
          <cell r="M483">
            <v>0</v>
          </cell>
          <cell r="N483">
            <v>355.64</v>
          </cell>
        </row>
        <row r="484">
          <cell r="I484">
            <v>0</v>
          </cell>
          <cell r="M484">
            <v>0</v>
          </cell>
          <cell r="N484">
            <v>0</v>
          </cell>
        </row>
        <row r="485">
          <cell r="I485">
            <v>0</v>
          </cell>
          <cell r="M485">
            <v>0</v>
          </cell>
          <cell r="N485">
            <v>0</v>
          </cell>
        </row>
        <row r="486">
          <cell r="I486">
            <v>94.97</v>
          </cell>
          <cell r="M486">
            <v>0</v>
          </cell>
          <cell r="N486">
            <v>94.97</v>
          </cell>
        </row>
        <row r="487">
          <cell r="I487">
            <v>5.03</v>
          </cell>
          <cell r="M487">
            <v>0</v>
          </cell>
          <cell r="N487">
            <v>5.03</v>
          </cell>
        </row>
        <row r="488">
          <cell r="I488">
            <v>800</v>
          </cell>
          <cell r="M488">
            <v>0</v>
          </cell>
          <cell r="N488">
            <v>800</v>
          </cell>
        </row>
        <row r="489">
          <cell r="I489">
            <v>340</v>
          </cell>
          <cell r="M489">
            <v>0</v>
          </cell>
          <cell r="N489">
            <v>340</v>
          </cell>
        </row>
        <row r="490">
          <cell r="I490">
            <v>2400</v>
          </cell>
          <cell r="M490">
            <v>0</v>
          </cell>
          <cell r="N490">
            <v>2400</v>
          </cell>
        </row>
        <row r="492">
          <cell r="I492">
            <v>378872</v>
          </cell>
          <cell r="M492">
            <v>0</v>
          </cell>
          <cell r="N492">
            <v>378872</v>
          </cell>
        </row>
        <row r="493">
          <cell r="I493">
            <v>193529</v>
          </cell>
          <cell r="M493">
            <v>0</v>
          </cell>
          <cell r="N493">
            <v>193529</v>
          </cell>
        </row>
        <row r="494">
          <cell r="I494">
            <v>9146</v>
          </cell>
          <cell r="M494">
            <v>0</v>
          </cell>
          <cell r="N494">
            <v>9146</v>
          </cell>
        </row>
        <row r="495">
          <cell r="I495">
            <v>128534</v>
          </cell>
          <cell r="M495">
            <v>0</v>
          </cell>
          <cell r="N495">
            <v>128534</v>
          </cell>
        </row>
        <row r="496">
          <cell r="I496">
            <v>8142</v>
          </cell>
          <cell r="M496">
            <v>0</v>
          </cell>
          <cell r="N496">
            <v>8142</v>
          </cell>
        </row>
        <row r="497">
          <cell r="I497">
            <v>22300</v>
          </cell>
          <cell r="M497">
            <v>0</v>
          </cell>
          <cell r="N497">
            <v>22300</v>
          </cell>
        </row>
        <row r="498">
          <cell r="I498">
            <v>3562</v>
          </cell>
          <cell r="M498">
            <v>0</v>
          </cell>
          <cell r="N498">
            <v>3562</v>
          </cell>
        </row>
        <row r="499">
          <cell r="I499">
            <v>1700</v>
          </cell>
          <cell r="M499">
            <v>0</v>
          </cell>
          <cell r="N499">
            <v>1700</v>
          </cell>
        </row>
        <row r="500">
          <cell r="I500">
            <v>1200</v>
          </cell>
          <cell r="M500">
            <v>0</v>
          </cell>
          <cell r="N500">
            <v>1200</v>
          </cell>
        </row>
        <row r="501">
          <cell r="I501">
            <v>6100</v>
          </cell>
          <cell r="M501">
            <v>0</v>
          </cell>
          <cell r="N501">
            <v>6100</v>
          </cell>
        </row>
        <row r="502">
          <cell r="I502">
            <v>500</v>
          </cell>
          <cell r="M502">
            <v>0</v>
          </cell>
          <cell r="N502">
            <v>500</v>
          </cell>
        </row>
        <row r="503">
          <cell r="I503">
            <v>200</v>
          </cell>
          <cell r="M503">
            <v>0</v>
          </cell>
          <cell r="N503">
            <v>200</v>
          </cell>
        </row>
        <row r="504">
          <cell r="I504">
            <v>3820</v>
          </cell>
          <cell r="M504">
            <v>0</v>
          </cell>
          <cell r="N504">
            <v>3820</v>
          </cell>
        </row>
        <row r="505">
          <cell r="I505">
            <v>350</v>
          </cell>
          <cell r="M505">
            <v>0</v>
          </cell>
          <cell r="N505">
            <v>350</v>
          </cell>
        </row>
        <row r="506">
          <cell r="I506">
            <v>520</v>
          </cell>
          <cell r="M506">
            <v>0</v>
          </cell>
          <cell r="N506">
            <v>520</v>
          </cell>
        </row>
        <row r="507">
          <cell r="I507">
            <v>6805</v>
          </cell>
          <cell r="M507">
            <v>0</v>
          </cell>
          <cell r="N507">
            <v>6805</v>
          </cell>
        </row>
        <row r="508">
          <cell r="I508">
            <v>200</v>
          </cell>
          <cell r="M508">
            <v>0</v>
          </cell>
          <cell r="N508">
            <v>200</v>
          </cell>
        </row>
        <row r="509">
          <cell r="I509">
            <v>450</v>
          </cell>
          <cell r="M509">
            <v>0</v>
          </cell>
          <cell r="N509">
            <v>450</v>
          </cell>
        </row>
        <row r="511">
          <cell r="I511">
            <v>47484</v>
          </cell>
          <cell r="M511">
            <v>0</v>
          </cell>
          <cell r="N511">
            <v>47484</v>
          </cell>
        </row>
        <row r="512">
          <cell r="I512">
            <v>24224</v>
          </cell>
          <cell r="M512">
            <v>0</v>
          </cell>
          <cell r="N512">
            <v>24224</v>
          </cell>
        </row>
        <row r="513">
          <cell r="I513">
            <v>23260</v>
          </cell>
          <cell r="M513">
            <v>0</v>
          </cell>
          <cell r="N513">
            <v>23260</v>
          </cell>
        </row>
        <row r="515">
          <cell r="I515">
            <v>59932</v>
          </cell>
          <cell r="M515">
            <v>0</v>
          </cell>
          <cell r="N515">
            <v>59932</v>
          </cell>
        </row>
        <row r="516">
          <cell r="I516">
            <v>75</v>
          </cell>
          <cell r="M516">
            <v>0</v>
          </cell>
          <cell r="N516">
            <v>75</v>
          </cell>
        </row>
        <row r="517">
          <cell r="I517">
            <v>28437</v>
          </cell>
          <cell r="M517">
            <v>0</v>
          </cell>
          <cell r="N517">
            <v>28437</v>
          </cell>
        </row>
        <row r="518">
          <cell r="I518">
            <v>2255</v>
          </cell>
          <cell r="M518">
            <v>0</v>
          </cell>
          <cell r="N518">
            <v>2255</v>
          </cell>
        </row>
        <row r="519">
          <cell r="I519">
            <v>4709</v>
          </cell>
          <cell r="M519">
            <v>0</v>
          </cell>
          <cell r="N519">
            <v>4709</v>
          </cell>
        </row>
        <row r="520">
          <cell r="I520">
            <v>753</v>
          </cell>
          <cell r="M520">
            <v>0</v>
          </cell>
          <cell r="N520">
            <v>753</v>
          </cell>
        </row>
        <row r="521">
          <cell r="I521">
            <v>4749</v>
          </cell>
          <cell r="M521">
            <v>0</v>
          </cell>
          <cell r="N521">
            <v>4749</v>
          </cell>
        </row>
        <row r="522">
          <cell r="I522">
            <v>5000</v>
          </cell>
          <cell r="M522">
            <v>0</v>
          </cell>
          <cell r="N522">
            <v>5000</v>
          </cell>
        </row>
        <row r="523">
          <cell r="I523">
            <v>1669</v>
          </cell>
          <cell r="M523">
            <v>0</v>
          </cell>
          <cell r="N523">
            <v>1669</v>
          </cell>
        </row>
        <row r="524">
          <cell r="I524">
            <v>200</v>
          </cell>
          <cell r="M524">
            <v>0</v>
          </cell>
          <cell r="N524">
            <v>200</v>
          </cell>
        </row>
        <row r="525">
          <cell r="I525">
            <v>5410</v>
          </cell>
          <cell r="M525">
            <v>0</v>
          </cell>
          <cell r="N525">
            <v>5410</v>
          </cell>
        </row>
        <row r="526">
          <cell r="I526">
            <v>1200</v>
          </cell>
          <cell r="M526">
            <v>0</v>
          </cell>
          <cell r="N526">
            <v>1200</v>
          </cell>
        </row>
        <row r="527">
          <cell r="I527">
            <v>3996</v>
          </cell>
          <cell r="M527">
            <v>0</v>
          </cell>
          <cell r="N527">
            <v>3996</v>
          </cell>
        </row>
        <row r="528">
          <cell r="I528">
            <v>400</v>
          </cell>
          <cell r="M528">
            <v>0</v>
          </cell>
          <cell r="N528">
            <v>400</v>
          </cell>
        </row>
        <row r="529">
          <cell r="I529">
            <v>1048</v>
          </cell>
          <cell r="M529">
            <v>0</v>
          </cell>
          <cell r="N529">
            <v>1048</v>
          </cell>
        </row>
        <row r="530">
          <cell r="I530">
            <v>31</v>
          </cell>
          <cell r="M530">
            <v>0</v>
          </cell>
          <cell r="N530">
            <v>31</v>
          </cell>
        </row>
        <row r="532">
          <cell r="I532">
            <v>1187</v>
          </cell>
          <cell r="M532">
            <v>0</v>
          </cell>
          <cell r="N532">
            <v>1187</v>
          </cell>
        </row>
        <row r="533">
          <cell r="I533">
            <v>1187</v>
          </cell>
          <cell r="M533">
            <v>0</v>
          </cell>
          <cell r="N533">
            <v>1187</v>
          </cell>
        </row>
        <row r="535">
          <cell r="I535">
            <v>76740</v>
          </cell>
          <cell r="M535">
            <v>0</v>
          </cell>
          <cell r="N535">
            <v>76740</v>
          </cell>
        </row>
        <row r="536">
          <cell r="I536">
            <v>35520</v>
          </cell>
          <cell r="M536">
            <v>0</v>
          </cell>
          <cell r="N536">
            <v>35520</v>
          </cell>
        </row>
        <row r="537">
          <cell r="I537">
            <v>1100</v>
          </cell>
          <cell r="M537">
            <v>0</v>
          </cell>
          <cell r="N537">
            <v>1100</v>
          </cell>
        </row>
        <row r="538">
          <cell r="I538">
            <v>200</v>
          </cell>
          <cell r="M538">
            <v>0</v>
          </cell>
          <cell r="N538">
            <v>200</v>
          </cell>
        </row>
        <row r="539">
          <cell r="I539">
            <v>40</v>
          </cell>
          <cell r="M539">
            <v>0</v>
          </cell>
          <cell r="N539">
            <v>40</v>
          </cell>
        </row>
        <row r="540">
          <cell r="I540">
            <v>8400</v>
          </cell>
          <cell r="M540">
            <v>0</v>
          </cell>
          <cell r="N540">
            <v>8400</v>
          </cell>
        </row>
        <row r="541">
          <cell r="I541">
            <v>9000</v>
          </cell>
          <cell r="M541">
            <v>0</v>
          </cell>
          <cell r="N541">
            <v>9000</v>
          </cell>
        </row>
        <row r="542">
          <cell r="I542">
            <v>4600</v>
          </cell>
          <cell r="M542">
            <v>0</v>
          </cell>
          <cell r="N542">
            <v>4600</v>
          </cell>
        </row>
        <row r="543">
          <cell r="I543">
            <v>5000</v>
          </cell>
          <cell r="M543">
            <v>0</v>
          </cell>
          <cell r="N543">
            <v>5000</v>
          </cell>
        </row>
        <row r="544">
          <cell r="I544">
            <v>11680</v>
          </cell>
          <cell r="M544">
            <v>0</v>
          </cell>
          <cell r="N544">
            <v>11680</v>
          </cell>
        </row>
        <row r="545">
          <cell r="I545">
            <v>1200</v>
          </cell>
          <cell r="M545">
            <v>0</v>
          </cell>
          <cell r="N545">
            <v>1200</v>
          </cell>
        </row>
        <row r="547">
          <cell r="I547">
            <v>413649</v>
          </cell>
          <cell r="M547">
            <v>1131000</v>
          </cell>
          <cell r="N547">
            <v>1544649</v>
          </cell>
        </row>
        <row r="548">
          <cell r="I548">
            <v>37329</v>
          </cell>
          <cell r="M548">
            <v>0</v>
          </cell>
          <cell r="N548">
            <v>37329</v>
          </cell>
        </row>
        <row r="550">
          <cell r="I550">
            <v>12566</v>
          </cell>
          <cell r="M550">
            <v>0</v>
          </cell>
          <cell r="N550">
            <v>12566</v>
          </cell>
        </row>
        <row r="551">
          <cell r="I551">
            <v>10000</v>
          </cell>
          <cell r="M551">
            <v>0</v>
          </cell>
          <cell r="N551">
            <v>10000</v>
          </cell>
        </row>
        <row r="552">
          <cell r="I552">
            <v>8863</v>
          </cell>
          <cell r="M552">
            <v>0</v>
          </cell>
          <cell r="N552">
            <v>8863</v>
          </cell>
        </row>
        <row r="553">
          <cell r="I553">
            <v>5900</v>
          </cell>
          <cell r="M553">
            <v>0</v>
          </cell>
          <cell r="N553">
            <v>5900</v>
          </cell>
        </row>
        <row r="555">
          <cell r="I555">
            <v>41700</v>
          </cell>
          <cell r="M555">
            <v>0</v>
          </cell>
          <cell r="N555">
            <v>41700</v>
          </cell>
        </row>
        <row r="556">
          <cell r="I556">
            <v>35700</v>
          </cell>
          <cell r="M556">
            <v>0</v>
          </cell>
          <cell r="N556">
            <v>35700</v>
          </cell>
        </row>
        <row r="557">
          <cell r="I557">
            <v>6000</v>
          </cell>
          <cell r="M557">
            <v>0</v>
          </cell>
          <cell r="N557">
            <v>6000</v>
          </cell>
        </row>
        <row r="559">
          <cell r="I559">
            <v>48000</v>
          </cell>
          <cell r="M559">
            <v>0</v>
          </cell>
          <cell r="N559">
            <v>48000</v>
          </cell>
        </row>
        <row r="560">
          <cell r="I560">
            <v>6000</v>
          </cell>
          <cell r="M560">
            <v>0</v>
          </cell>
          <cell r="N560">
            <v>6000</v>
          </cell>
        </row>
        <row r="561">
          <cell r="I561">
            <v>42000</v>
          </cell>
          <cell r="M561">
            <v>0</v>
          </cell>
          <cell r="N561">
            <v>42000</v>
          </cell>
        </row>
        <row r="563">
          <cell r="I563">
            <v>5880</v>
          </cell>
          <cell r="M563">
            <v>0</v>
          </cell>
          <cell r="N563">
            <v>5880</v>
          </cell>
        </row>
        <row r="564">
          <cell r="I564">
            <v>5880</v>
          </cell>
          <cell r="M564">
            <v>0</v>
          </cell>
          <cell r="N564">
            <v>5880</v>
          </cell>
        </row>
        <row r="566">
          <cell r="I566">
            <v>225620</v>
          </cell>
          <cell r="M566">
            <v>35000</v>
          </cell>
          <cell r="N566">
            <v>260620</v>
          </cell>
        </row>
        <row r="567">
          <cell r="I567">
            <v>165000</v>
          </cell>
          <cell r="M567">
            <v>0</v>
          </cell>
          <cell r="N567">
            <v>165000</v>
          </cell>
        </row>
        <row r="568">
          <cell r="M568">
            <v>0</v>
          </cell>
        </row>
        <row r="569">
          <cell r="I569">
            <v>60620</v>
          </cell>
          <cell r="M569">
            <v>0</v>
          </cell>
          <cell r="N569">
            <v>60620</v>
          </cell>
        </row>
        <row r="570">
          <cell r="I570">
            <v>0</v>
          </cell>
          <cell r="M570">
            <v>35000</v>
          </cell>
          <cell r="N570">
            <v>35000</v>
          </cell>
        </row>
        <row r="572">
          <cell r="I572">
            <v>0</v>
          </cell>
          <cell r="M572">
            <v>1069000</v>
          </cell>
          <cell r="N572">
            <v>1069000</v>
          </cell>
        </row>
        <row r="574">
          <cell r="I574">
            <v>0</v>
          </cell>
          <cell r="M574">
            <v>1069000</v>
          </cell>
          <cell r="N574">
            <v>1069000</v>
          </cell>
        </row>
        <row r="576">
          <cell r="I576">
            <v>55120</v>
          </cell>
          <cell r="M576">
            <v>27000</v>
          </cell>
          <cell r="N576">
            <v>82120</v>
          </cell>
        </row>
        <row r="577">
          <cell r="I577">
            <v>940</v>
          </cell>
          <cell r="M577">
            <v>0</v>
          </cell>
          <cell r="N577">
            <v>940</v>
          </cell>
        </row>
        <row r="578">
          <cell r="I578">
            <v>6180</v>
          </cell>
          <cell r="M578">
            <v>0</v>
          </cell>
          <cell r="N578">
            <v>6180</v>
          </cell>
        </row>
        <row r="579">
          <cell r="I579">
            <v>4200</v>
          </cell>
          <cell r="M579">
            <v>0</v>
          </cell>
          <cell r="N579">
            <v>4200</v>
          </cell>
        </row>
        <row r="580">
          <cell r="I580">
            <v>39000</v>
          </cell>
          <cell r="M580">
            <v>0</v>
          </cell>
          <cell r="N580">
            <v>39000</v>
          </cell>
        </row>
        <row r="581">
          <cell r="I581">
            <v>3500</v>
          </cell>
          <cell r="M581">
            <v>0</v>
          </cell>
          <cell r="N581">
            <v>3500</v>
          </cell>
        </row>
        <row r="582">
          <cell r="I582">
            <v>1300</v>
          </cell>
          <cell r="M582">
            <v>0</v>
          </cell>
          <cell r="N582">
            <v>1300</v>
          </cell>
        </row>
        <row r="583">
          <cell r="I583">
            <v>0</v>
          </cell>
          <cell r="M583">
            <v>27000</v>
          </cell>
          <cell r="N583">
            <v>27000</v>
          </cell>
        </row>
        <row r="585">
          <cell r="I585">
            <v>456166</v>
          </cell>
          <cell r="M585">
            <v>464068.19</v>
          </cell>
          <cell r="N585">
            <v>920234.19</v>
          </cell>
        </row>
        <row r="586">
          <cell r="I586">
            <v>338050</v>
          </cell>
          <cell r="M586">
            <v>464068.19</v>
          </cell>
          <cell r="N586">
            <v>802118.19</v>
          </cell>
        </row>
        <row r="587">
          <cell r="I587">
            <v>320000</v>
          </cell>
          <cell r="M587">
            <v>0</v>
          </cell>
          <cell r="N587">
            <v>320000</v>
          </cell>
        </row>
        <row r="588">
          <cell r="I588">
            <v>4300</v>
          </cell>
          <cell r="M588">
            <v>0</v>
          </cell>
          <cell r="N588">
            <v>4300</v>
          </cell>
        </row>
        <row r="589">
          <cell r="I589">
            <v>790</v>
          </cell>
          <cell r="M589">
            <v>0</v>
          </cell>
          <cell r="N589">
            <v>790</v>
          </cell>
        </row>
        <row r="590">
          <cell r="I590">
            <v>140</v>
          </cell>
          <cell r="M590">
            <v>0</v>
          </cell>
          <cell r="N590">
            <v>140</v>
          </cell>
        </row>
        <row r="591">
          <cell r="I591">
            <v>1000</v>
          </cell>
          <cell r="M591">
            <v>0</v>
          </cell>
          <cell r="N591">
            <v>1000</v>
          </cell>
        </row>
        <row r="592">
          <cell r="I592">
            <v>3200</v>
          </cell>
          <cell r="M592">
            <v>0</v>
          </cell>
          <cell r="N592">
            <v>3200</v>
          </cell>
        </row>
        <row r="593">
          <cell r="I593">
            <v>5720</v>
          </cell>
          <cell r="M593">
            <v>0</v>
          </cell>
          <cell r="N593">
            <v>5720</v>
          </cell>
        </row>
        <row r="594">
          <cell r="I594">
            <v>1200</v>
          </cell>
          <cell r="M594">
            <v>0</v>
          </cell>
          <cell r="N594">
            <v>1200</v>
          </cell>
        </row>
        <row r="595">
          <cell r="I595">
            <v>1000</v>
          </cell>
          <cell r="M595">
            <v>0</v>
          </cell>
          <cell r="N595">
            <v>1000</v>
          </cell>
        </row>
        <row r="596">
          <cell r="I596">
            <v>700</v>
          </cell>
          <cell r="M596">
            <v>0</v>
          </cell>
          <cell r="N596">
            <v>700</v>
          </cell>
        </row>
        <row r="597">
          <cell r="I597">
            <v>0</v>
          </cell>
          <cell r="M597">
            <v>11620</v>
          </cell>
          <cell r="N597">
            <v>11620</v>
          </cell>
        </row>
        <row r="598">
          <cell r="I598">
            <v>0</v>
          </cell>
          <cell r="M598">
            <v>276852.5</v>
          </cell>
          <cell r="N598">
            <v>276852.5</v>
          </cell>
        </row>
        <row r="599">
          <cell r="I599">
            <v>0</v>
          </cell>
          <cell r="M599">
            <v>175595.69</v>
          </cell>
          <cell r="N599">
            <v>175595.69</v>
          </cell>
        </row>
        <row r="601">
          <cell r="I601">
            <v>117616</v>
          </cell>
          <cell r="M601">
            <v>0</v>
          </cell>
          <cell r="N601">
            <v>117616</v>
          </cell>
        </row>
        <row r="602">
          <cell r="I602">
            <v>117616</v>
          </cell>
          <cell r="M602">
            <v>0</v>
          </cell>
          <cell r="N602">
            <v>117616</v>
          </cell>
        </row>
        <row r="604">
          <cell r="I604">
            <v>500</v>
          </cell>
          <cell r="M604">
            <v>0</v>
          </cell>
          <cell r="N604">
            <v>500</v>
          </cell>
        </row>
        <row r="605">
          <cell r="I605">
            <v>500</v>
          </cell>
          <cell r="M605">
            <v>0</v>
          </cell>
          <cell r="N605">
            <v>500</v>
          </cell>
        </row>
        <row r="608">
          <cell r="I608">
            <v>235562</v>
          </cell>
          <cell r="M608">
            <v>0</v>
          </cell>
          <cell r="N608">
            <v>235562</v>
          </cell>
        </row>
        <row r="609">
          <cell r="I609">
            <v>235562</v>
          </cell>
          <cell r="M609">
            <v>0</v>
          </cell>
          <cell r="N609">
            <v>235562</v>
          </cell>
        </row>
        <row r="610">
          <cell r="I610">
            <v>115000</v>
          </cell>
          <cell r="M610">
            <v>0</v>
          </cell>
          <cell r="N610">
            <v>115000</v>
          </cell>
        </row>
        <row r="611">
          <cell r="I611">
            <v>13312</v>
          </cell>
          <cell r="M611">
            <v>0</v>
          </cell>
          <cell r="N611">
            <v>13312</v>
          </cell>
        </row>
        <row r="612">
          <cell r="I612">
            <v>2350</v>
          </cell>
          <cell r="M612">
            <v>0</v>
          </cell>
          <cell r="N612">
            <v>2350</v>
          </cell>
        </row>
        <row r="613">
          <cell r="I613">
            <v>400</v>
          </cell>
          <cell r="M613">
            <v>0</v>
          </cell>
          <cell r="N613">
            <v>400</v>
          </cell>
        </row>
        <row r="614">
          <cell r="I614">
            <v>2000</v>
          </cell>
          <cell r="M614">
            <v>0</v>
          </cell>
          <cell r="N614">
            <v>2000</v>
          </cell>
        </row>
        <row r="615">
          <cell r="I615">
            <v>20500</v>
          </cell>
          <cell r="M615">
            <v>0</v>
          </cell>
          <cell r="N615">
            <v>20500</v>
          </cell>
        </row>
        <row r="616">
          <cell r="I616">
            <v>42000</v>
          </cell>
          <cell r="M616">
            <v>0</v>
          </cell>
          <cell r="N616">
            <v>42000</v>
          </cell>
        </row>
        <row r="617">
          <cell r="I617">
            <v>40000</v>
          </cell>
          <cell r="M617">
            <v>0</v>
          </cell>
          <cell r="N617">
            <v>40000</v>
          </cell>
        </row>
        <row r="619">
          <cell r="I619">
            <v>12577967.270000001</v>
          </cell>
          <cell r="M619">
            <v>5949586.620000001</v>
          </cell>
          <cell r="N619">
            <v>18527553.89</v>
          </cell>
        </row>
        <row r="620">
          <cell r="I620">
            <v>8449274.1</v>
          </cell>
          <cell r="N620">
            <v>8449274.1</v>
          </cell>
        </row>
        <row r="621">
          <cell r="I621">
            <v>5491742.62</v>
          </cell>
          <cell r="N621">
            <v>5491742.62</v>
          </cell>
        </row>
        <row r="622">
          <cell r="I622">
            <v>2957531.48</v>
          </cell>
          <cell r="N622">
            <v>2957531.48</v>
          </cell>
        </row>
        <row r="623">
          <cell r="I623">
            <v>2610775.2199999997</v>
          </cell>
          <cell r="N623">
            <v>2610775.2199999997</v>
          </cell>
        </row>
        <row r="624">
          <cell r="I624">
            <v>1596288.05</v>
          </cell>
          <cell r="N624">
            <v>1596288.05</v>
          </cell>
        </row>
        <row r="625">
          <cell r="I625">
            <v>2382293.58</v>
          </cell>
          <cell r="N625">
            <v>2382293.58</v>
          </cell>
        </row>
        <row r="626">
          <cell r="I626">
            <v>122111.54000000002</v>
          </cell>
          <cell r="M626">
            <v>3924966.62</v>
          </cell>
          <cell r="N626">
            <v>4047078.16</v>
          </cell>
        </row>
        <row r="627">
          <cell r="I627">
            <v>28000</v>
          </cell>
          <cell r="N627">
            <v>28000</v>
          </cell>
        </row>
        <row r="628">
          <cell r="I628">
            <v>62964</v>
          </cell>
          <cell r="M628">
            <v>63000</v>
          </cell>
          <cell r="N628">
            <v>125964</v>
          </cell>
        </row>
        <row r="629">
          <cell r="I629">
            <v>3300</v>
          </cell>
          <cell r="N629">
            <v>3300</v>
          </cell>
        </row>
        <row r="630">
          <cell r="I630">
            <v>1909268</v>
          </cell>
          <cell r="N630">
            <v>1909268</v>
          </cell>
        </row>
        <row r="631">
          <cell r="I631">
            <v>103247</v>
          </cell>
          <cell r="M631">
            <v>65000</v>
          </cell>
          <cell r="N631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3"/>
  <sheetViews>
    <sheetView tabSelected="1" zoomScalePageLayoutView="0" workbookViewId="0" topLeftCell="A1">
      <selection activeCell="J657" sqref="J65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70" t="s">
        <v>5</v>
      </c>
      <c r="B7" s="70" t="s">
        <v>6</v>
      </c>
      <c r="C7" s="70" t="s">
        <v>7</v>
      </c>
      <c r="D7" s="72" t="s">
        <v>8</v>
      </c>
      <c r="E7" s="66" t="s">
        <v>9</v>
      </c>
      <c r="F7" s="67"/>
      <c r="G7" s="67"/>
      <c r="H7" s="67"/>
      <c r="I7" s="67"/>
      <c r="J7" s="67"/>
      <c r="K7" s="67"/>
      <c r="L7" s="67"/>
      <c r="M7" s="67"/>
      <c r="N7" s="67"/>
    </row>
    <row r="8" spans="1:14" s="11" customFormat="1" ht="12.75">
      <c r="A8" s="71"/>
      <c r="B8" s="71"/>
      <c r="C8" s="71"/>
      <c r="D8" s="71"/>
      <c r="E8" s="68" t="s">
        <v>10</v>
      </c>
      <c r="F8" s="69" t="s">
        <v>11</v>
      </c>
      <c r="G8" s="67"/>
      <c r="H8" s="67"/>
      <c r="I8" s="67"/>
      <c r="J8" s="67"/>
      <c r="K8" s="67"/>
      <c r="L8" s="67"/>
      <c r="M8" s="67"/>
      <c r="N8" s="68" t="s">
        <v>12</v>
      </c>
    </row>
    <row r="9" spans="1:20" s="11" customFormat="1" ht="51">
      <c r="A9" s="71"/>
      <c r="B9" s="71"/>
      <c r="C9" s="71"/>
      <c r="D9" s="71"/>
      <c r="E9" s="68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8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'[1]Arkusz1'!N11</f>
        <v>2883797</v>
      </c>
      <c r="F11" s="23">
        <f>'[1]Arkusz1'!I11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'[1]Arkusz1'!M11</f>
        <v>2682851</v>
      </c>
      <c r="K11" s="22">
        <f>K12+K20+K15</f>
        <v>0</v>
      </c>
      <c r="L11" s="22">
        <f>L12+L20+L15</f>
        <v>1367458.65</v>
      </c>
      <c r="M11" s="22">
        <f>J11+K11-L11</f>
        <v>1315392.35</v>
      </c>
      <c r="N11" s="22">
        <f>I11+M11</f>
        <v>1516338.35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'[1]Arkusz1'!N12</f>
        <v>20000</v>
      </c>
      <c r="F12" s="23">
        <f>'[1]Arkusz1'!I12</f>
        <v>20000</v>
      </c>
      <c r="G12" s="27"/>
      <c r="H12" s="27"/>
      <c r="I12" s="23">
        <f aca="true" t="shared" si="0" ref="I12:I75">F12+G12-H12</f>
        <v>20000</v>
      </c>
      <c r="J12" s="22">
        <f>'[1]Arkusz1'!M12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'[1]Arkusz1'!N13</f>
        <v>20000</v>
      </c>
      <c r="F13" s="23">
        <f>'[1]Arkusz1'!I13</f>
        <v>20000</v>
      </c>
      <c r="G13" s="31"/>
      <c r="H13" s="31"/>
      <c r="I13" s="23">
        <f t="shared" si="0"/>
        <v>20000</v>
      </c>
      <c r="J13" s="22">
        <f>'[1]Arkusz1'!M13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'[1]Arkusz1'!N15</f>
        <v>2682851</v>
      </c>
      <c r="F15" s="23">
        <f>'[1]Arkusz1'!I15</f>
        <v>0</v>
      </c>
      <c r="G15" s="27"/>
      <c r="H15" s="27"/>
      <c r="I15" s="23">
        <f t="shared" si="0"/>
        <v>0</v>
      </c>
      <c r="J15" s="22">
        <f>'[1]Arkusz1'!M15</f>
        <v>2682851</v>
      </c>
      <c r="K15" s="28">
        <f>SUM(K16:K18)</f>
        <v>0</v>
      </c>
      <c r="L15" s="28">
        <f>SUM(L16:L18)</f>
        <v>1367458.65</v>
      </c>
      <c r="M15" s="22">
        <f t="shared" si="1"/>
        <v>1315392.35</v>
      </c>
      <c r="N15" s="22">
        <f t="shared" si="2"/>
        <v>1315392.35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'[1]Arkusz1'!N16</f>
        <v>1090676</v>
      </c>
      <c r="F16" s="23">
        <f>'[1]Arkusz1'!I16</f>
        <v>0</v>
      </c>
      <c r="G16" s="27"/>
      <c r="H16" s="27"/>
      <c r="I16" s="23">
        <f t="shared" si="0"/>
        <v>0</v>
      </c>
      <c r="J16" s="22">
        <f>'[1]Arkusz1'!M16</f>
        <v>1090676</v>
      </c>
      <c r="K16" s="32"/>
      <c r="L16" s="32">
        <v>568178</v>
      </c>
      <c r="M16" s="22">
        <f t="shared" si="1"/>
        <v>522498</v>
      </c>
      <c r="N16" s="22">
        <f t="shared" si="2"/>
        <v>522498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'[1]Arkusz1'!N17</f>
        <v>1592175</v>
      </c>
      <c r="F17" s="23">
        <f>'[1]Arkusz1'!I17</f>
        <v>0</v>
      </c>
      <c r="G17" s="27"/>
      <c r="H17" s="27"/>
      <c r="I17" s="23">
        <f t="shared" si="0"/>
        <v>0</v>
      </c>
      <c r="J17" s="22">
        <f>'[1]Arkusz1'!M17</f>
        <v>1592175</v>
      </c>
      <c r="K17" s="32"/>
      <c r="L17" s="32">
        <v>799280.65</v>
      </c>
      <c r="M17" s="22">
        <f t="shared" si="1"/>
        <v>792894.35</v>
      </c>
      <c r="N17" s="22">
        <f t="shared" si="2"/>
        <v>792894.35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'[1]Arkusz1'!N18</f>
        <v>0</v>
      </c>
      <c r="F18" s="23">
        <f>'[1]Arkusz1'!I18</f>
        <v>0</v>
      </c>
      <c r="G18" s="31"/>
      <c r="H18" s="31"/>
      <c r="I18" s="23">
        <f t="shared" si="0"/>
        <v>0</v>
      </c>
      <c r="J18" s="22">
        <f>'[1]Arkusz1'!M18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'[1]Arkusz1'!N20</f>
        <v>8215</v>
      </c>
      <c r="F20" s="23">
        <f>'[1]Arkusz1'!I20</f>
        <v>8215</v>
      </c>
      <c r="G20" s="27"/>
      <c r="H20" s="27"/>
      <c r="I20" s="23">
        <f t="shared" si="0"/>
        <v>8215</v>
      </c>
      <c r="J20" s="22">
        <f>'[1]Arkusz1'!M20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'[1]Arkusz1'!N21</f>
        <v>8215</v>
      </c>
      <c r="F21" s="23">
        <f>'[1]Arkusz1'!I21</f>
        <v>8215</v>
      </c>
      <c r="G21" s="31"/>
      <c r="H21" s="31"/>
      <c r="I21" s="23">
        <f t="shared" si="0"/>
        <v>8215</v>
      </c>
      <c r="J21" s="22">
        <f>'[1]Arkusz1'!M21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'[1]Arkusz1'!N23</f>
        <v>172731.00000000003</v>
      </c>
      <c r="F23" s="23">
        <f>'[1]Arkusz1'!I23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'[1]Arkusz1'!M23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'[1]Arkusz1'!N24</f>
        <v>254.91</v>
      </c>
      <c r="F24" s="23">
        <f>'[1]Arkusz1'!I24</f>
        <v>254.91</v>
      </c>
      <c r="G24" s="31"/>
      <c r="H24" s="31"/>
      <c r="I24" s="23">
        <f>F24+G24-H24</f>
        <v>254.91</v>
      </c>
      <c r="J24" s="22">
        <f>'[1]Arkusz1'!M24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'[1]Arkusz1'!N25</f>
        <v>41.12</v>
      </c>
      <c r="F25" s="23">
        <f>'[1]Arkusz1'!I25</f>
        <v>41.12</v>
      </c>
      <c r="G25" s="31"/>
      <c r="H25" s="31"/>
      <c r="I25" s="23">
        <f>F25+G25-H25</f>
        <v>41.12</v>
      </c>
      <c r="J25" s="22">
        <f>'[1]Arkusz1'!M25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'[1]Arkusz1'!N26</f>
        <v>1678.14</v>
      </c>
      <c r="F26" s="23">
        <f>'[1]Arkusz1'!I26</f>
        <v>1678.14</v>
      </c>
      <c r="G26" s="31"/>
      <c r="H26" s="31"/>
      <c r="I26" s="23">
        <f aca="true" t="shared" si="3" ref="I26:I31">F26+G26-H26</f>
        <v>1678.14</v>
      </c>
      <c r="J26" s="22">
        <f>'[1]Arkusz1'!M26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'[1]Arkusz1'!N27</f>
        <v>304.45</v>
      </c>
      <c r="F27" s="23">
        <f>'[1]Arkusz1'!I27</f>
        <v>304.45</v>
      </c>
      <c r="G27" s="31"/>
      <c r="H27" s="31"/>
      <c r="I27" s="23">
        <f t="shared" si="3"/>
        <v>304.45</v>
      </c>
      <c r="J27" s="22">
        <f>'[1]Arkusz1'!M27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'[1]Arkusz1'!N28</f>
        <v>757.1</v>
      </c>
      <c r="F28" s="23">
        <f>'[1]Arkusz1'!I28</f>
        <v>757.1</v>
      </c>
      <c r="G28" s="31"/>
      <c r="H28" s="31"/>
      <c r="I28" s="23">
        <f t="shared" si="3"/>
        <v>757.1</v>
      </c>
      <c r="J28" s="22">
        <f>'[1]Arkusz1'!M28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'[1]Arkusz1'!N29</f>
        <v>169344.23</v>
      </c>
      <c r="F29" s="23">
        <f>'[1]Arkusz1'!I29</f>
        <v>169344.23</v>
      </c>
      <c r="G29" s="31"/>
      <c r="H29" s="31"/>
      <c r="I29" s="23">
        <f t="shared" si="3"/>
        <v>169344.23</v>
      </c>
      <c r="J29" s="22">
        <f>'[1]Arkusz1'!M29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'[1]Arkusz1'!N30</f>
        <v>49.1</v>
      </c>
      <c r="F30" s="23">
        <f>'[1]Arkusz1'!I30</f>
        <v>49.1</v>
      </c>
      <c r="G30" s="31"/>
      <c r="H30" s="31"/>
      <c r="I30" s="23">
        <f t="shared" si="3"/>
        <v>49.1</v>
      </c>
      <c r="J30" s="22">
        <f>'[1]Arkusz1'!M30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'[1]Arkusz1'!N31</f>
        <v>301.95</v>
      </c>
      <c r="F31" s="23">
        <f>'[1]Arkusz1'!I31</f>
        <v>301.95</v>
      </c>
      <c r="G31" s="31"/>
      <c r="H31" s="31"/>
      <c r="I31" s="23">
        <f t="shared" si="3"/>
        <v>301.95</v>
      </c>
      <c r="J31" s="22">
        <f>'[1]Arkusz1'!M31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'[1]Arkusz1'!N33</f>
        <v>3000</v>
      </c>
      <c r="F33" s="23">
        <f>'[1]Arkusz1'!I33</f>
        <v>3000</v>
      </c>
      <c r="G33" s="22"/>
      <c r="H33" s="22"/>
      <c r="I33" s="23">
        <f t="shared" si="0"/>
        <v>3000</v>
      </c>
      <c r="J33" s="22">
        <f>'[1]Arkusz1'!M33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'[1]Arkusz1'!N34</f>
        <v>3000</v>
      </c>
      <c r="F34" s="23">
        <f>'[1]Arkusz1'!I34</f>
        <v>3000</v>
      </c>
      <c r="G34" s="27"/>
      <c r="H34" s="27"/>
      <c r="I34" s="23">
        <f t="shared" si="0"/>
        <v>3000</v>
      </c>
      <c r="J34" s="22">
        <f>'[1]Arkusz1'!M34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'[1]Arkusz1'!N35</f>
        <v>2500</v>
      </c>
      <c r="F35" s="23">
        <f>'[1]Arkusz1'!I35</f>
        <v>2500</v>
      </c>
      <c r="G35" s="31"/>
      <c r="H35" s="31"/>
      <c r="I35" s="23">
        <f t="shared" si="0"/>
        <v>2500</v>
      </c>
      <c r="J35" s="22">
        <f>'[1]Arkusz1'!M35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'[1]Arkusz1'!N36</f>
        <v>500</v>
      </c>
      <c r="F36" s="23">
        <f>'[1]Arkusz1'!I36</f>
        <v>500</v>
      </c>
      <c r="G36" s="31"/>
      <c r="H36" s="31"/>
      <c r="I36" s="23">
        <f t="shared" si="0"/>
        <v>500</v>
      </c>
      <c r="J36" s="22">
        <f>'[1]Arkusz1'!M36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'[1]Arkusz1'!N38</f>
        <v>1081993.06</v>
      </c>
      <c r="F38" s="23">
        <f>'[1]Arkusz1'!I38</f>
        <v>371993.06</v>
      </c>
      <c r="G38" s="22">
        <f>G39+G44+G52</f>
        <v>30800.2</v>
      </c>
      <c r="H38" s="22">
        <f>H39+H44+H52</f>
        <v>0</v>
      </c>
      <c r="I38" s="23">
        <f t="shared" si="0"/>
        <v>402793.26</v>
      </c>
      <c r="J38" s="22">
        <f>'[1]Arkusz1'!M38</f>
        <v>710000</v>
      </c>
      <c r="K38" s="22">
        <f>K39+K44+K52</f>
        <v>22143.25</v>
      </c>
      <c r="L38" s="22">
        <f>L39+L44+L52</f>
        <v>14643.25</v>
      </c>
      <c r="M38" s="22">
        <f t="shared" si="1"/>
        <v>717500</v>
      </c>
      <c r="N38" s="22">
        <f t="shared" si="2"/>
        <v>1120293.26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'[1]Arkusz1'!N39</f>
        <v>222066.05</v>
      </c>
      <c r="F39" s="23">
        <f>'[1]Arkusz1'!I39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'[1]Arkusz1'!M39</f>
        <v>195000</v>
      </c>
      <c r="K39" s="28">
        <f>SUM(K41:K42)</f>
        <v>14643.25</v>
      </c>
      <c r="L39" s="28">
        <f>SUM(L41:L42)</f>
        <v>14643.25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'[1]Arkusz1'!N40</f>
        <v>27066.05</v>
      </c>
      <c r="F40" s="23">
        <f>'[1]Arkusz1'!I40</f>
        <v>27066.05</v>
      </c>
      <c r="G40" s="31"/>
      <c r="H40" s="27"/>
      <c r="I40" s="23">
        <f t="shared" si="0"/>
        <v>27066.05</v>
      </c>
      <c r="J40" s="22">
        <f>'[1]Arkusz1'!M40</f>
        <v>0</v>
      </c>
      <c r="K40" s="28"/>
      <c r="L40" s="28"/>
      <c r="M40" s="22">
        <f t="shared" si="1"/>
        <v>0</v>
      </c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'[1]Arkusz1'!N41</f>
        <v>130000</v>
      </c>
      <c r="F41" s="23">
        <f>'[1]Arkusz1'!I41</f>
        <v>0</v>
      </c>
      <c r="G41" s="31"/>
      <c r="H41" s="31"/>
      <c r="I41" s="23">
        <f t="shared" si="0"/>
        <v>0</v>
      </c>
      <c r="J41" s="22">
        <f>'[1]Arkusz1'!M41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'[1]Arkusz1'!N42</f>
        <v>65000</v>
      </c>
      <c r="F42" s="23">
        <f>'[1]Arkusz1'!I42</f>
        <v>0</v>
      </c>
      <c r="G42" s="31"/>
      <c r="H42" s="31"/>
      <c r="I42" s="23">
        <f t="shared" si="0"/>
        <v>0</v>
      </c>
      <c r="J42" s="22">
        <f>'[1]Arkusz1'!M42</f>
        <v>65000</v>
      </c>
      <c r="K42" s="32">
        <v>14643.25</v>
      </c>
      <c r="L42" s="32">
        <v>14643.25</v>
      </c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'[1]Arkusz1'!N44</f>
        <v>786227.01</v>
      </c>
      <c r="F44" s="23">
        <f>'[1]Arkusz1'!I44</f>
        <v>271227.01</v>
      </c>
      <c r="G44" s="27">
        <f>SUM(G45:G50)</f>
        <v>30800.2</v>
      </c>
      <c r="H44" s="27">
        <f>SUM(H45:H50)</f>
        <v>0</v>
      </c>
      <c r="I44" s="23">
        <f t="shared" si="0"/>
        <v>302027.21</v>
      </c>
      <c r="J44" s="22">
        <f>'[1]Arkusz1'!M44</f>
        <v>515000</v>
      </c>
      <c r="K44" s="28">
        <f>SUM(K46:K50)</f>
        <v>7500</v>
      </c>
      <c r="L44" s="28">
        <f>SUM(L46:L50)</f>
        <v>0</v>
      </c>
      <c r="M44" s="22">
        <f t="shared" si="1"/>
        <v>522500</v>
      </c>
      <c r="N44" s="22">
        <f t="shared" si="2"/>
        <v>824527.21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'[1]Arkusz1'!N45</f>
        <v>27000</v>
      </c>
      <c r="F45" s="23">
        <f>'[1]Arkusz1'!I45</f>
        <v>27000</v>
      </c>
      <c r="G45" s="31"/>
      <c r="H45" s="31"/>
      <c r="I45" s="23">
        <f t="shared" si="0"/>
        <v>27000</v>
      </c>
      <c r="J45" s="22">
        <f>'[1]Arkusz1'!M45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'[1]Arkusz1'!N46</f>
        <v>31500</v>
      </c>
      <c r="F46" s="23">
        <f>'[1]Arkusz1'!I46</f>
        <v>31500</v>
      </c>
      <c r="G46" s="31"/>
      <c r="H46" s="31"/>
      <c r="I46" s="23">
        <f t="shared" si="0"/>
        <v>31500</v>
      </c>
      <c r="J46" s="22">
        <f>'[1]Arkusz1'!M46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'[1]Arkusz1'!N47</f>
        <v>15000</v>
      </c>
      <c r="F47" s="23">
        <f>'[1]Arkusz1'!I47</f>
        <v>15000</v>
      </c>
      <c r="G47" s="31"/>
      <c r="H47" s="31"/>
      <c r="I47" s="23">
        <f t="shared" si="0"/>
        <v>15000</v>
      </c>
      <c r="J47" s="22">
        <f>'[1]Arkusz1'!M47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'[1]Arkusz1'!N48</f>
        <v>194927.01</v>
      </c>
      <c r="F48" s="23">
        <f>'[1]Arkusz1'!I48</f>
        <v>194927.01</v>
      </c>
      <c r="G48" s="31">
        <v>30000.2</v>
      </c>
      <c r="H48" s="31"/>
      <c r="I48" s="23">
        <f t="shared" si="0"/>
        <v>224927.21000000002</v>
      </c>
      <c r="J48" s="22">
        <f>'[1]Arkusz1'!M48</f>
        <v>0</v>
      </c>
      <c r="K48" s="32"/>
      <c r="L48" s="32"/>
      <c r="M48" s="22">
        <f t="shared" si="1"/>
        <v>0</v>
      </c>
      <c r="N48" s="22">
        <f t="shared" si="2"/>
        <v>224927.21000000002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'[1]Arkusz1'!N49</f>
        <v>2800</v>
      </c>
      <c r="F49" s="23">
        <f>'[1]Arkusz1'!I49</f>
        <v>2800</v>
      </c>
      <c r="G49" s="31">
        <v>800</v>
      </c>
      <c r="H49" s="31"/>
      <c r="I49" s="23">
        <f t="shared" si="0"/>
        <v>3600</v>
      </c>
      <c r="J49" s="22">
        <f>'[1]Arkusz1'!M49</f>
        <v>0</v>
      </c>
      <c r="K49" s="32"/>
      <c r="L49" s="32"/>
      <c r="M49" s="22">
        <f t="shared" si="1"/>
        <v>0</v>
      </c>
      <c r="N49" s="22">
        <f t="shared" si="2"/>
        <v>3600</v>
      </c>
    </row>
    <row r="50" spans="1:14" ht="15.75">
      <c r="A50" s="34"/>
      <c r="B50" s="29"/>
      <c r="C50" s="29">
        <v>6050</v>
      </c>
      <c r="D50" s="30" t="s">
        <v>28</v>
      </c>
      <c r="E50" s="22">
        <f>'[1]Arkusz1'!N50</f>
        <v>515000</v>
      </c>
      <c r="F50" s="23">
        <f>'[1]Arkusz1'!I50</f>
        <v>0</v>
      </c>
      <c r="G50" s="31"/>
      <c r="H50" s="31"/>
      <c r="I50" s="23">
        <f t="shared" si="0"/>
        <v>0</v>
      </c>
      <c r="J50" s="22">
        <f>'[1]Arkusz1'!M50</f>
        <v>515000</v>
      </c>
      <c r="K50" s="32">
        <v>7500</v>
      </c>
      <c r="L50" s="32"/>
      <c r="M50" s="22">
        <f t="shared" si="1"/>
        <v>522500</v>
      </c>
      <c r="N50" s="22">
        <f t="shared" si="2"/>
        <v>522500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'[1]Arkusz1'!N52</f>
        <v>73700</v>
      </c>
      <c r="F52" s="23">
        <f>'[1]Arkusz1'!I52</f>
        <v>73700</v>
      </c>
      <c r="G52" s="27"/>
      <c r="H52" s="27"/>
      <c r="I52" s="23">
        <f t="shared" si="0"/>
        <v>73700</v>
      </c>
      <c r="J52" s="22">
        <f>'[1]Arkusz1'!M52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'[1]Arkusz1'!N53</f>
        <v>73700</v>
      </c>
      <c r="F53" s="23">
        <f>'[1]Arkusz1'!I53</f>
        <v>73700</v>
      </c>
      <c r="G53" s="31"/>
      <c r="H53" s="31"/>
      <c r="I53" s="23">
        <f t="shared" si="0"/>
        <v>73700</v>
      </c>
      <c r="J53" s="22">
        <f>'[1]Arkusz1'!M53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'[1]Arkusz1'!N55</f>
        <v>789667.4300000002</v>
      </c>
      <c r="F55" s="23">
        <f>'[1]Arkusz1'!I55</f>
        <v>0</v>
      </c>
      <c r="G55" s="22"/>
      <c r="H55" s="22"/>
      <c r="I55" s="23">
        <f t="shared" si="0"/>
        <v>0</v>
      </c>
      <c r="J55" s="22">
        <f>'[1]Arkusz1'!M55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'[1]Arkusz1'!N56</f>
        <v>789667.4300000002</v>
      </c>
      <c r="F56" s="23">
        <f>'[1]Arkusz1'!I56</f>
        <v>0</v>
      </c>
      <c r="G56" s="27"/>
      <c r="H56" s="27"/>
      <c r="I56" s="23">
        <f t="shared" si="0"/>
        <v>0</v>
      </c>
      <c r="J56" s="22">
        <f>'[1]Arkusz1'!M56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'[1]Arkusz1'!N57</f>
        <v>513283.83</v>
      </c>
      <c r="F57" s="23">
        <f>'[1]Arkusz1'!I57</f>
        <v>0</v>
      </c>
      <c r="G57" s="31"/>
      <c r="H57" s="31"/>
      <c r="I57" s="23">
        <f>F57+G57-H57</f>
        <v>0</v>
      </c>
      <c r="J57" s="22">
        <f>'[1]Arkusz1'!M57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'[1]Arkusz1'!N58</f>
        <v>276383.6</v>
      </c>
      <c r="F58" s="23">
        <f>'[1]Arkusz1'!I58</f>
        <v>0</v>
      </c>
      <c r="G58" s="31"/>
      <c r="H58" s="31"/>
      <c r="I58" s="23">
        <f t="shared" si="0"/>
        <v>0</v>
      </c>
      <c r="J58" s="22">
        <f>'[1]Arkusz1'!M58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'[1]Arkusz1'!N60</f>
        <v>30500</v>
      </c>
      <c r="F60" s="23">
        <f>'[1]Arkusz1'!I60</f>
        <v>30500</v>
      </c>
      <c r="G60" s="22"/>
      <c r="H60" s="22"/>
      <c r="I60" s="23">
        <f t="shared" si="0"/>
        <v>30500</v>
      </c>
      <c r="J60" s="22">
        <f>'[1]Arkusz1'!M60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'[1]Arkusz1'!N61</f>
        <v>30500</v>
      </c>
      <c r="F61" s="23">
        <f>'[1]Arkusz1'!I61</f>
        <v>30500</v>
      </c>
      <c r="G61" s="27"/>
      <c r="H61" s="27"/>
      <c r="I61" s="23">
        <f t="shared" si="0"/>
        <v>30500</v>
      </c>
      <c r="J61" s="22">
        <f>'[1]Arkusz1'!M61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'[1]Arkusz1'!N62</f>
        <v>500</v>
      </c>
      <c r="F62" s="23">
        <f>'[1]Arkusz1'!I62</f>
        <v>500</v>
      </c>
      <c r="G62" s="31"/>
      <c r="H62" s="31"/>
      <c r="I62" s="23">
        <f t="shared" si="0"/>
        <v>500</v>
      </c>
      <c r="J62" s="22">
        <f>'[1]Arkusz1'!M62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'[1]Arkusz1'!N63</f>
        <v>30000</v>
      </c>
      <c r="F63" s="23">
        <f>'[1]Arkusz1'!I63</f>
        <v>30000</v>
      </c>
      <c r="G63" s="31"/>
      <c r="H63" s="31"/>
      <c r="I63" s="23">
        <f t="shared" si="0"/>
        <v>30000</v>
      </c>
      <c r="J63" s="22">
        <f>'[1]Arkusz1'!M63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'[1]Arkusz1'!N65</f>
        <v>81500</v>
      </c>
      <c r="F65" s="23">
        <f>'[1]Arkusz1'!I65</f>
        <v>81500</v>
      </c>
      <c r="G65" s="22">
        <f>G66</f>
        <v>0</v>
      </c>
      <c r="H65" s="22">
        <f>H66</f>
        <v>0</v>
      </c>
      <c r="I65" s="23">
        <f t="shared" si="0"/>
        <v>81500</v>
      </c>
      <c r="J65" s="22">
        <f>'[1]Arkusz1'!M65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81500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'[1]Arkusz1'!N66</f>
        <v>81500</v>
      </c>
      <c r="F66" s="23">
        <f>'[1]Arkusz1'!I66</f>
        <v>81500</v>
      </c>
      <c r="G66" s="27">
        <f>SUM(G67:G71)</f>
        <v>0</v>
      </c>
      <c r="H66" s="27">
        <f>SUM(H67:H71)</f>
        <v>0</v>
      </c>
      <c r="I66" s="23">
        <f t="shared" si="0"/>
        <v>81500</v>
      </c>
      <c r="J66" s="22">
        <f>'[1]Arkusz1'!M66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81500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'[1]Arkusz1'!N67</f>
        <v>3600</v>
      </c>
      <c r="F67" s="23">
        <f>'[1]Arkusz1'!I67</f>
        <v>3600</v>
      </c>
      <c r="G67" s="31"/>
      <c r="H67" s="27"/>
      <c r="I67" s="23">
        <f t="shared" si="0"/>
        <v>3600</v>
      </c>
      <c r="J67" s="22">
        <f>'[1]Arkusz1'!M67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'[1]Arkusz1'!N68</f>
        <v>1000</v>
      </c>
      <c r="F68" s="23">
        <f>'[1]Arkusz1'!I68</f>
        <v>1000</v>
      </c>
      <c r="G68" s="31"/>
      <c r="H68" s="31"/>
      <c r="I68" s="23">
        <f t="shared" si="0"/>
        <v>1000</v>
      </c>
      <c r="J68" s="22">
        <f>'[1]Arkusz1'!M68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'[1]Arkusz1'!N69</f>
        <v>76400</v>
      </c>
      <c r="F69" s="23">
        <f>'[1]Arkusz1'!I69</f>
        <v>76400</v>
      </c>
      <c r="G69" s="31"/>
      <c r="H69" s="31"/>
      <c r="I69" s="23">
        <f t="shared" si="0"/>
        <v>76400</v>
      </c>
      <c r="J69" s="22">
        <f>'[1]Arkusz1'!M69</f>
        <v>0</v>
      </c>
      <c r="K69" s="32"/>
      <c r="L69" s="32"/>
      <c r="M69" s="22">
        <f t="shared" si="1"/>
        <v>0</v>
      </c>
      <c r="N69" s="22">
        <f t="shared" si="2"/>
        <v>76400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'[1]Arkusz1'!N70</f>
        <v>250</v>
      </c>
      <c r="F70" s="23">
        <f>'[1]Arkusz1'!I70</f>
        <v>250</v>
      </c>
      <c r="G70" s="31"/>
      <c r="H70" s="31"/>
      <c r="I70" s="23">
        <f t="shared" si="0"/>
        <v>250</v>
      </c>
      <c r="J70" s="22">
        <f>'[1]Arkusz1'!M70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'[1]Arkusz1'!N71</f>
        <v>250</v>
      </c>
      <c r="F71" s="23">
        <f>'[1]Arkusz1'!I71</f>
        <v>250</v>
      </c>
      <c r="G71" s="31"/>
      <c r="H71" s="31"/>
      <c r="I71" s="23">
        <f t="shared" si="0"/>
        <v>250</v>
      </c>
      <c r="J71" s="22">
        <f>'[1]Arkusz1'!M71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'[1]Arkusz1'!N73</f>
        <v>1738514.21</v>
      </c>
      <c r="F73" s="23">
        <f>'[1]Arkusz1'!I73</f>
        <v>1723514.21</v>
      </c>
      <c r="G73" s="22">
        <f>G74+G79+G86+G126+G130+G116</f>
        <v>0</v>
      </c>
      <c r="H73" s="22">
        <f>H74+H79+H86+H126+H130+H116</f>
        <v>0</v>
      </c>
      <c r="I73" s="23">
        <f t="shared" si="0"/>
        <v>1723514.21</v>
      </c>
      <c r="J73" s="22">
        <f>'[1]Arkusz1'!M73</f>
        <v>15000</v>
      </c>
      <c r="K73" s="22">
        <f>K74+K79+K86+K126+K130</f>
        <v>7000</v>
      </c>
      <c r="L73" s="22">
        <f>L74+L79+L86+L126+L130</f>
        <v>7000</v>
      </c>
      <c r="M73" s="22">
        <f t="shared" si="1"/>
        <v>15000</v>
      </c>
      <c r="N73" s="22">
        <f t="shared" si="2"/>
        <v>1738514.21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'[1]Arkusz1'!N74</f>
        <v>54800</v>
      </c>
      <c r="F74" s="23">
        <f>'[1]Arkusz1'!I74</f>
        <v>54800</v>
      </c>
      <c r="G74" s="27"/>
      <c r="H74" s="27"/>
      <c r="I74" s="23">
        <f t="shared" si="0"/>
        <v>54800</v>
      </c>
      <c r="J74" s="22">
        <f>'[1]Arkusz1'!M74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'[1]Arkusz1'!N75</f>
        <v>46617</v>
      </c>
      <c r="F75" s="23">
        <f>'[1]Arkusz1'!I75</f>
        <v>46617</v>
      </c>
      <c r="G75" s="31"/>
      <c r="H75" s="31"/>
      <c r="I75" s="23">
        <f t="shared" si="0"/>
        <v>46617</v>
      </c>
      <c r="J75" s="22">
        <f>'[1]Arkusz1'!M75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'[1]Arkusz1'!N76</f>
        <v>7040</v>
      </c>
      <c r="F76" s="23">
        <f>'[1]Arkusz1'!I76</f>
        <v>7040</v>
      </c>
      <c r="G76" s="31"/>
      <c r="H76" s="31"/>
      <c r="I76" s="23">
        <f aca="true" t="shared" si="6" ref="I76:I84">F76+G76-H76</f>
        <v>7040</v>
      </c>
      <c r="J76" s="22">
        <f>'[1]Arkusz1'!M76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'[1]Arkusz1'!N77</f>
        <v>1143</v>
      </c>
      <c r="F77" s="23">
        <f>'[1]Arkusz1'!I77</f>
        <v>1143</v>
      </c>
      <c r="G77" s="31"/>
      <c r="H77" s="31"/>
      <c r="I77" s="23">
        <f t="shared" si="6"/>
        <v>1143</v>
      </c>
      <c r="J77" s="22">
        <f>'[1]Arkusz1'!M77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'[1]Arkusz1'!N79</f>
        <v>82910</v>
      </c>
      <c r="F79" s="23">
        <f>'[1]Arkusz1'!I79</f>
        <v>82910</v>
      </c>
      <c r="G79" s="27">
        <f>SUM(G80:G84)</f>
        <v>0</v>
      </c>
      <c r="H79" s="27">
        <f>SUM(H80:H84)</f>
        <v>0</v>
      </c>
      <c r="I79" s="23">
        <f t="shared" si="6"/>
        <v>82910</v>
      </c>
      <c r="J79" s="22">
        <f>'[1]Arkusz1'!M79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'[1]Arkusz1'!N80</f>
        <v>77210</v>
      </c>
      <c r="F80" s="23">
        <f>'[1]Arkusz1'!I80</f>
        <v>77210</v>
      </c>
      <c r="G80" s="31"/>
      <c r="H80" s="31"/>
      <c r="I80" s="23">
        <f t="shared" si="6"/>
        <v>77210</v>
      </c>
      <c r="J80" s="22">
        <f>'[1]Arkusz1'!M80</f>
        <v>0</v>
      </c>
      <c r="K80" s="32"/>
      <c r="L80" s="32"/>
      <c r="M80" s="22">
        <f t="shared" si="7"/>
        <v>0</v>
      </c>
      <c r="N80" s="22">
        <f t="shared" si="8"/>
        <v>77210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'[1]Arkusz1'!N81</f>
        <v>3000</v>
      </c>
      <c r="F81" s="23">
        <f>'[1]Arkusz1'!I81</f>
        <v>3000</v>
      </c>
      <c r="G81" s="31"/>
      <c r="H81" s="31"/>
      <c r="I81" s="23">
        <f t="shared" si="6"/>
        <v>3000</v>
      </c>
      <c r="J81" s="22">
        <f>'[1]Arkusz1'!M81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'[1]Arkusz1'!N82</f>
        <v>2050</v>
      </c>
      <c r="F82" s="23">
        <f>'[1]Arkusz1'!I82</f>
        <v>2050</v>
      </c>
      <c r="G82" s="31"/>
      <c r="H82" s="31"/>
      <c r="I82" s="23">
        <f t="shared" si="6"/>
        <v>2050</v>
      </c>
      <c r="J82" s="22">
        <f>'[1]Arkusz1'!M82</f>
        <v>0</v>
      </c>
      <c r="K82" s="32"/>
      <c r="L82" s="32"/>
      <c r="M82" s="22">
        <f t="shared" si="7"/>
        <v>0</v>
      </c>
      <c r="N82" s="22">
        <f t="shared" si="8"/>
        <v>2050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'[1]Arkusz1'!N83</f>
        <v>150</v>
      </c>
      <c r="F83" s="23">
        <f>'[1]Arkusz1'!I83</f>
        <v>150</v>
      </c>
      <c r="G83" s="31"/>
      <c r="H83" s="31"/>
      <c r="I83" s="23">
        <f t="shared" si="6"/>
        <v>150</v>
      </c>
      <c r="J83" s="22">
        <f>'[1]Arkusz1'!M83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'[1]Arkusz1'!N84</f>
        <v>500</v>
      </c>
      <c r="F84" s="23">
        <f>'[1]Arkusz1'!I84</f>
        <v>500</v>
      </c>
      <c r="G84" s="31"/>
      <c r="H84" s="31"/>
      <c r="I84" s="23">
        <f t="shared" si="6"/>
        <v>500</v>
      </c>
      <c r="J84" s="22">
        <f>'[1]Arkusz1'!M84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'[1]Arkusz1'!N86</f>
        <v>1522892.21</v>
      </c>
      <c r="F86" s="23">
        <f>'[1]Arkusz1'!I86</f>
        <v>1507892.21</v>
      </c>
      <c r="G86" s="27">
        <f>SUM(G87:G114)</f>
        <v>0</v>
      </c>
      <c r="H86" s="27">
        <f>SUM(H87:H114)</f>
        <v>0</v>
      </c>
      <c r="I86" s="23">
        <f aca="true" t="shared" si="9" ref="I86:I144">F86+G86-H86</f>
        <v>1507892.21</v>
      </c>
      <c r="J86" s="22">
        <f>'[1]Arkusz1'!M86</f>
        <v>15000</v>
      </c>
      <c r="K86" s="28">
        <f>SUM(K87:K114)</f>
        <v>7000</v>
      </c>
      <c r="L86" s="28">
        <f>SUM(L87:L114)</f>
        <v>7000</v>
      </c>
      <c r="M86" s="22">
        <f aca="true" t="shared" si="10" ref="M86:M144">J86+K86-L86</f>
        <v>15000</v>
      </c>
      <c r="N86" s="22">
        <f aca="true" t="shared" si="11" ref="N86:N144">I86+M86</f>
        <v>1522892.21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'[1]Arkusz1'!N87</f>
        <v>3988</v>
      </c>
      <c r="F87" s="23">
        <f>'[1]Arkusz1'!I87</f>
        <v>3988</v>
      </c>
      <c r="G87" s="31"/>
      <c r="H87" s="31"/>
      <c r="I87" s="23">
        <f t="shared" si="9"/>
        <v>3988</v>
      </c>
      <c r="J87" s="22">
        <f>'[1]Arkusz1'!M87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'[1]Arkusz1'!N88</f>
        <v>883422</v>
      </c>
      <c r="F88" s="23">
        <f>'[1]Arkusz1'!I88</f>
        <v>883422</v>
      </c>
      <c r="G88" s="31"/>
      <c r="H88" s="31"/>
      <c r="I88" s="23">
        <f t="shared" si="9"/>
        <v>883422</v>
      </c>
      <c r="J88" s="22">
        <f>'[1]Arkusz1'!M88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'[1]Arkusz1'!N89</f>
        <v>60520</v>
      </c>
      <c r="F89" s="23">
        <f>'[1]Arkusz1'!I89</f>
        <v>60520</v>
      </c>
      <c r="G89" s="31"/>
      <c r="H89" s="31"/>
      <c r="I89" s="23">
        <f t="shared" si="9"/>
        <v>60520</v>
      </c>
      <c r="J89" s="22">
        <f>'[1]Arkusz1'!M89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'[1]Arkusz1'!N90</f>
        <v>143025</v>
      </c>
      <c r="F90" s="23">
        <f>'[1]Arkusz1'!I90</f>
        <v>143025</v>
      </c>
      <c r="G90" s="31"/>
      <c r="H90" s="31"/>
      <c r="I90" s="23">
        <f t="shared" si="9"/>
        <v>143025</v>
      </c>
      <c r="J90" s="22">
        <f>'[1]Arkusz1'!M90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'[1]Arkusz1'!N91</f>
        <v>23206</v>
      </c>
      <c r="F91" s="23">
        <f>'[1]Arkusz1'!I91</f>
        <v>23206</v>
      </c>
      <c r="G91" s="31"/>
      <c r="H91" s="31"/>
      <c r="I91" s="23">
        <f t="shared" si="9"/>
        <v>23206</v>
      </c>
      <c r="J91" s="22">
        <f>'[1]Arkusz1'!M91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'[1]Arkusz1'!N92</f>
        <v>10000</v>
      </c>
      <c r="F92" s="23">
        <f>'[1]Arkusz1'!I92</f>
        <v>10000</v>
      </c>
      <c r="G92" s="31"/>
      <c r="H92" s="31"/>
      <c r="I92" s="23">
        <f t="shared" si="9"/>
        <v>10000</v>
      </c>
      <c r="J92" s="22">
        <f>'[1]Arkusz1'!M92</f>
        <v>0</v>
      </c>
      <c r="K92" s="32"/>
      <c r="L92" s="32"/>
      <c r="M92" s="22">
        <f t="shared" si="10"/>
        <v>0</v>
      </c>
      <c r="N92" s="22">
        <f t="shared" si="11"/>
        <v>10000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'[1]Arkusz1'!N93</f>
        <v>4500</v>
      </c>
      <c r="F93" s="23">
        <f>'[1]Arkusz1'!I93</f>
        <v>4500</v>
      </c>
      <c r="G93" s="31"/>
      <c r="H93" s="31"/>
      <c r="I93" s="23">
        <f t="shared" si="9"/>
        <v>4500</v>
      </c>
      <c r="J93" s="22">
        <f>'[1]Arkusz1'!M93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'[1]Arkusz1'!N94</f>
        <v>77800</v>
      </c>
      <c r="F94" s="23">
        <f>'[1]Arkusz1'!I94</f>
        <v>77800</v>
      </c>
      <c r="G94" s="31"/>
      <c r="H94" s="31"/>
      <c r="I94" s="23">
        <f t="shared" si="9"/>
        <v>77800</v>
      </c>
      <c r="J94" s="22">
        <f>'[1]Arkusz1'!M94</f>
        <v>0</v>
      </c>
      <c r="K94" s="32"/>
      <c r="L94" s="32"/>
      <c r="M94" s="22">
        <f t="shared" si="10"/>
        <v>0</v>
      </c>
      <c r="N94" s="22">
        <f t="shared" si="11"/>
        <v>77800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'[1]Arkusz1'!N95</f>
        <v>34000</v>
      </c>
      <c r="F95" s="23">
        <f>'[1]Arkusz1'!I95</f>
        <v>34000</v>
      </c>
      <c r="G95" s="31"/>
      <c r="H95" s="31"/>
      <c r="I95" s="23">
        <f t="shared" si="9"/>
        <v>34000</v>
      </c>
      <c r="J95" s="22">
        <f>'[1]Arkusz1'!M95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'[1]Arkusz1'!N96</f>
        <v>17000</v>
      </c>
      <c r="F96" s="23">
        <f>'[1]Arkusz1'!I96</f>
        <v>17000</v>
      </c>
      <c r="G96" s="31"/>
      <c r="H96" s="31"/>
      <c r="I96" s="23">
        <f t="shared" si="9"/>
        <v>17000</v>
      </c>
      <c r="J96" s="22">
        <f>'[1]Arkusz1'!M96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'[1]Arkusz1'!N97</f>
        <v>3525</v>
      </c>
      <c r="F97" s="23">
        <f>'[1]Arkusz1'!I97</f>
        <v>3525</v>
      </c>
      <c r="G97" s="31"/>
      <c r="H97" s="31"/>
      <c r="I97" s="23">
        <f t="shared" si="9"/>
        <v>3525</v>
      </c>
      <c r="J97" s="22">
        <f>'[1]Arkusz1'!M97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'[1]Arkusz1'!N98</f>
        <v>123662.44</v>
      </c>
      <c r="F98" s="23">
        <f>'[1]Arkusz1'!I98</f>
        <v>123662.44</v>
      </c>
      <c r="G98" s="31"/>
      <c r="H98" s="31"/>
      <c r="I98" s="23">
        <f t="shared" si="9"/>
        <v>123662.44</v>
      </c>
      <c r="J98" s="22">
        <f>'[1]Arkusz1'!M98</f>
        <v>0</v>
      </c>
      <c r="K98" s="32"/>
      <c r="L98" s="32"/>
      <c r="M98" s="22">
        <f t="shared" si="10"/>
        <v>0</v>
      </c>
      <c r="N98" s="22">
        <f t="shared" si="11"/>
        <v>123662.44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'[1]Arkusz1'!N99</f>
        <v>2500</v>
      </c>
      <c r="F99" s="23">
        <f>'[1]Arkusz1'!I99</f>
        <v>2500</v>
      </c>
      <c r="G99" s="31"/>
      <c r="H99" s="31"/>
      <c r="I99" s="23">
        <f t="shared" si="9"/>
        <v>2500</v>
      </c>
      <c r="J99" s="22">
        <f>'[1]Arkusz1'!M99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25.5" customHeight="1">
      <c r="A100" s="34"/>
      <c r="B100" s="30"/>
      <c r="C100" s="29">
        <v>4360</v>
      </c>
      <c r="D100" s="36" t="s">
        <v>73</v>
      </c>
      <c r="E100" s="22">
        <f>'[1]Arkusz1'!N100</f>
        <v>3000</v>
      </c>
      <c r="F100" s="23">
        <f>'[1]Arkusz1'!I100</f>
        <v>3000</v>
      </c>
      <c r="G100" s="31"/>
      <c r="H100" s="31"/>
      <c r="I100" s="23">
        <f t="shared" si="9"/>
        <v>3000</v>
      </c>
      <c r="J100" s="22">
        <f>'[1]Arkusz1'!M100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25.5" customHeight="1">
      <c r="A101" s="34"/>
      <c r="B101" s="30"/>
      <c r="C101" s="29">
        <v>4370</v>
      </c>
      <c r="D101" s="37" t="s">
        <v>74</v>
      </c>
      <c r="E101" s="22">
        <f>'[1]Arkusz1'!N101</f>
        <v>10500</v>
      </c>
      <c r="F101" s="23">
        <f>'[1]Arkusz1'!I101</f>
        <v>10500</v>
      </c>
      <c r="G101" s="31"/>
      <c r="H101" s="31"/>
      <c r="I101" s="23">
        <f t="shared" si="9"/>
        <v>10500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'[1]Arkusz1'!N102</f>
        <v>14664</v>
      </c>
      <c r="F102" s="23">
        <f>'[1]Arkusz1'!I102</f>
        <v>14664</v>
      </c>
      <c r="G102" s="31"/>
      <c r="H102" s="31"/>
      <c r="I102" s="23">
        <f t="shared" si="9"/>
        <v>14664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14664</v>
      </c>
    </row>
    <row r="103" spans="1:14" ht="12.75" customHeight="1">
      <c r="A103" s="34"/>
      <c r="B103" s="30"/>
      <c r="C103" s="29">
        <v>4420</v>
      </c>
      <c r="D103" s="30" t="s">
        <v>76</v>
      </c>
      <c r="E103" s="22">
        <f>'[1]Arkusz1'!N103</f>
        <v>416</v>
      </c>
      <c r="F103" s="23">
        <f>'[1]Arkusz1'!I103</f>
        <v>416</v>
      </c>
      <c r="G103" s="31"/>
      <c r="H103" s="31"/>
      <c r="I103" s="23">
        <f t="shared" si="9"/>
        <v>416</v>
      </c>
      <c r="J103" s="22">
        <f>'[1]Arkusz1'!M103</f>
        <v>0</v>
      </c>
      <c r="K103" s="32"/>
      <c r="L103" s="32"/>
      <c r="M103" s="22">
        <f t="shared" si="10"/>
        <v>0</v>
      </c>
      <c r="N103" s="22">
        <f t="shared" si="11"/>
        <v>416</v>
      </c>
    </row>
    <row r="104" spans="1:14" ht="12.75" customHeight="1">
      <c r="A104" s="34"/>
      <c r="B104" s="30"/>
      <c r="C104" s="29">
        <v>4430</v>
      </c>
      <c r="D104" s="30" t="s">
        <v>39</v>
      </c>
      <c r="E104" s="22">
        <f>'[1]Arkusz1'!N104</f>
        <v>12400</v>
      </c>
      <c r="F104" s="23">
        <f>'[1]Arkusz1'!I104</f>
        <v>12400</v>
      </c>
      <c r="G104" s="31"/>
      <c r="H104" s="31"/>
      <c r="I104" s="23">
        <f t="shared" si="9"/>
        <v>12400</v>
      </c>
      <c r="J104" s="22">
        <f>'[1]Arkusz1'!M104</f>
        <v>0</v>
      </c>
      <c r="K104" s="32"/>
      <c r="L104" s="32"/>
      <c r="M104" s="22">
        <f t="shared" si="10"/>
        <v>0</v>
      </c>
      <c r="N104" s="22">
        <f t="shared" si="11"/>
        <v>12400</v>
      </c>
    </row>
    <row r="105" spans="1:14" ht="12.75" customHeight="1">
      <c r="A105" s="34"/>
      <c r="B105" s="30"/>
      <c r="C105" s="29">
        <v>4440</v>
      </c>
      <c r="D105" s="30" t="s">
        <v>77</v>
      </c>
      <c r="E105" s="22">
        <f>'[1]Arkusz1'!N105</f>
        <v>26546</v>
      </c>
      <c r="F105" s="23">
        <f>'[1]Arkusz1'!I105</f>
        <v>26546</v>
      </c>
      <c r="G105" s="31"/>
      <c r="H105" s="31"/>
      <c r="I105" s="23">
        <f t="shared" si="9"/>
        <v>26546</v>
      </c>
      <c r="J105" s="22">
        <f>'[1]Arkusz1'!M105</f>
        <v>0</v>
      </c>
      <c r="K105" s="32"/>
      <c r="L105" s="32"/>
      <c r="M105" s="22">
        <f t="shared" si="10"/>
        <v>0</v>
      </c>
      <c r="N105" s="22">
        <f t="shared" si="11"/>
        <v>26546</v>
      </c>
    </row>
    <row r="106" spans="1:14" ht="12.75" customHeight="1">
      <c r="A106" s="34"/>
      <c r="B106" s="30"/>
      <c r="C106" s="29">
        <v>4510</v>
      </c>
      <c r="D106" s="30" t="s">
        <v>78</v>
      </c>
      <c r="E106" s="22">
        <f>'[1]Arkusz1'!N106</f>
        <v>100</v>
      </c>
      <c r="F106" s="23">
        <f>'[1]Arkusz1'!I106</f>
        <v>100</v>
      </c>
      <c r="G106" s="31"/>
      <c r="H106" s="31"/>
      <c r="I106" s="23">
        <f t="shared" si="9"/>
        <v>100</v>
      </c>
      <c r="J106" s="22">
        <f>'[1]Arkusz1'!M106</f>
        <v>0</v>
      </c>
      <c r="K106" s="32"/>
      <c r="L106" s="32"/>
      <c r="M106" s="22">
        <f t="shared" si="10"/>
        <v>0</v>
      </c>
      <c r="N106" s="22">
        <f t="shared" si="11"/>
        <v>100</v>
      </c>
    </row>
    <row r="107" spans="1:14" ht="12.75" customHeight="1">
      <c r="A107" s="34"/>
      <c r="B107" s="30"/>
      <c r="C107" s="29">
        <v>4610</v>
      </c>
      <c r="D107" s="30" t="s">
        <v>79</v>
      </c>
      <c r="E107" s="22">
        <f>'[1]Arkusz1'!N107</f>
        <v>740</v>
      </c>
      <c r="F107" s="23">
        <f>'[1]Arkusz1'!I107</f>
        <v>740</v>
      </c>
      <c r="G107" s="31"/>
      <c r="H107" s="31"/>
      <c r="I107" s="23">
        <f t="shared" si="9"/>
        <v>740</v>
      </c>
      <c r="J107" s="22">
        <f>'[1]Arkusz1'!M107</f>
        <v>0</v>
      </c>
      <c r="K107" s="32"/>
      <c r="L107" s="32"/>
      <c r="M107" s="22">
        <f t="shared" si="10"/>
        <v>0</v>
      </c>
      <c r="N107" s="22">
        <f t="shared" si="11"/>
        <v>740</v>
      </c>
    </row>
    <row r="108" spans="1:14" ht="12.75" customHeight="1">
      <c r="A108" s="34"/>
      <c r="B108" s="30"/>
      <c r="C108" s="29">
        <v>4700</v>
      </c>
      <c r="D108" s="30" t="s">
        <v>80</v>
      </c>
      <c r="E108" s="22">
        <f>'[1]Arkusz1'!N108</f>
        <v>10877.77</v>
      </c>
      <c r="F108" s="23">
        <f>'[1]Arkusz1'!I108</f>
        <v>10877.77</v>
      </c>
      <c r="G108" s="31"/>
      <c r="H108" s="31"/>
      <c r="I108" s="23">
        <f t="shared" si="9"/>
        <v>10877.77</v>
      </c>
      <c r="J108" s="22">
        <f>'[1]Arkusz1'!M108</f>
        <v>0</v>
      </c>
      <c r="K108" s="32"/>
      <c r="L108" s="32"/>
      <c r="M108" s="22">
        <f t="shared" si="10"/>
        <v>0</v>
      </c>
      <c r="N108" s="22">
        <f t="shared" si="11"/>
        <v>10877.77</v>
      </c>
    </row>
    <row r="109" spans="1:14" ht="12.75" customHeight="1">
      <c r="A109" s="34"/>
      <c r="B109" s="30"/>
      <c r="C109" s="29">
        <v>4740</v>
      </c>
      <c r="D109" s="30" t="s">
        <v>40</v>
      </c>
      <c r="E109" s="22">
        <f>'[1]Arkusz1'!N109</f>
        <v>6000</v>
      </c>
      <c r="F109" s="23">
        <f>'[1]Arkusz1'!I109</f>
        <v>6000</v>
      </c>
      <c r="G109" s="31"/>
      <c r="H109" s="31"/>
      <c r="I109" s="23">
        <f t="shared" si="9"/>
        <v>6000</v>
      </c>
      <c r="J109" s="22">
        <f>'[1]Arkusz1'!M109</f>
        <v>0</v>
      </c>
      <c r="K109" s="32"/>
      <c r="L109" s="32"/>
      <c r="M109" s="22">
        <f t="shared" si="10"/>
        <v>0</v>
      </c>
      <c r="N109" s="22">
        <f t="shared" si="11"/>
        <v>6000</v>
      </c>
    </row>
    <row r="110" spans="1:14" ht="12.75" customHeight="1">
      <c r="A110" s="34"/>
      <c r="B110" s="30"/>
      <c r="C110" s="29">
        <v>4750</v>
      </c>
      <c r="D110" s="30" t="s">
        <v>41</v>
      </c>
      <c r="E110" s="22">
        <f>'[1]Arkusz1'!N110</f>
        <v>35500</v>
      </c>
      <c r="F110" s="23">
        <f>'[1]Arkusz1'!I110</f>
        <v>35500</v>
      </c>
      <c r="G110" s="31"/>
      <c r="H110" s="31"/>
      <c r="I110" s="23">
        <f t="shared" si="9"/>
        <v>35500</v>
      </c>
      <c r="J110" s="22">
        <f>'[1]Arkusz1'!M110</f>
        <v>0</v>
      </c>
      <c r="K110" s="32"/>
      <c r="L110" s="32"/>
      <c r="M110" s="22">
        <f t="shared" si="10"/>
        <v>0</v>
      </c>
      <c r="N110" s="22">
        <f t="shared" si="11"/>
        <v>35500</v>
      </c>
    </row>
    <row r="111" spans="1:14" ht="12.75" customHeight="1">
      <c r="A111" s="34"/>
      <c r="B111" s="30"/>
      <c r="C111" s="29">
        <v>6057</v>
      </c>
      <c r="D111" s="30" t="s">
        <v>28</v>
      </c>
      <c r="E111" s="22">
        <v>0</v>
      </c>
      <c r="F111" s="23">
        <v>0</v>
      </c>
      <c r="G111" s="31"/>
      <c r="H111" s="31"/>
      <c r="I111" s="23">
        <f>F111+G111-H111</f>
        <v>0</v>
      </c>
      <c r="J111" s="22">
        <f>'[1]Arkusz1'!M109</f>
        <v>0</v>
      </c>
      <c r="K111" s="32">
        <v>5950</v>
      </c>
      <c r="L111" s="32"/>
      <c r="M111" s="22">
        <f>J111+K111-L111</f>
        <v>5950</v>
      </c>
      <c r="N111" s="22">
        <f>I111+M111</f>
        <v>5950</v>
      </c>
    </row>
    <row r="112" spans="1:14" ht="12.75" customHeight="1">
      <c r="A112" s="34"/>
      <c r="B112" s="30"/>
      <c r="C112" s="29">
        <v>6059</v>
      </c>
      <c r="D112" s="30" t="s">
        <v>28</v>
      </c>
      <c r="E112" s="22">
        <v>0</v>
      </c>
      <c r="F112" s="23">
        <v>0</v>
      </c>
      <c r="G112" s="31"/>
      <c r="H112" s="31"/>
      <c r="I112" s="23">
        <f>F112+G112-H112</f>
        <v>0</v>
      </c>
      <c r="J112" s="22">
        <f>'[1]Arkusz1'!M110</f>
        <v>0</v>
      </c>
      <c r="K112" s="32">
        <v>1050</v>
      </c>
      <c r="L112" s="32"/>
      <c r="M112" s="22">
        <f>J112+K112-L112</f>
        <v>1050</v>
      </c>
      <c r="N112" s="22">
        <f>I112+M112</f>
        <v>1050</v>
      </c>
    </row>
    <row r="113" spans="1:14" ht="15.75">
      <c r="A113" s="34"/>
      <c r="B113" s="30"/>
      <c r="C113" s="29">
        <v>6050</v>
      </c>
      <c r="D113" s="30" t="s">
        <v>28</v>
      </c>
      <c r="E113" s="22">
        <f>'[1]Arkusz1'!N111</f>
        <v>7000</v>
      </c>
      <c r="F113" s="23">
        <f>'[1]Arkusz1'!I111</f>
        <v>0</v>
      </c>
      <c r="G113" s="31"/>
      <c r="H113" s="31"/>
      <c r="I113" s="23">
        <f t="shared" si="9"/>
        <v>0</v>
      </c>
      <c r="J113" s="22">
        <f>'[1]Arkusz1'!M111</f>
        <v>7000</v>
      </c>
      <c r="K113" s="32"/>
      <c r="L113" s="32">
        <v>7000</v>
      </c>
      <c r="M113" s="22">
        <f t="shared" si="10"/>
        <v>0</v>
      </c>
      <c r="N113" s="22">
        <f t="shared" si="11"/>
        <v>0</v>
      </c>
    </row>
    <row r="114" spans="1:14" ht="12.75" customHeight="1">
      <c r="A114" s="34"/>
      <c r="B114" s="30"/>
      <c r="C114" s="29">
        <v>6060</v>
      </c>
      <c r="D114" s="30" t="s">
        <v>81</v>
      </c>
      <c r="E114" s="22">
        <f>'[1]Arkusz1'!N112</f>
        <v>8000</v>
      </c>
      <c r="F114" s="23">
        <f>'[1]Arkusz1'!I112</f>
        <v>0</v>
      </c>
      <c r="G114" s="31"/>
      <c r="H114" s="31"/>
      <c r="I114" s="23">
        <f t="shared" si="9"/>
        <v>0</v>
      </c>
      <c r="J114" s="22">
        <f>'[1]Arkusz1'!M112</f>
        <v>8000</v>
      </c>
      <c r="K114" s="32"/>
      <c r="L114" s="32"/>
      <c r="M114" s="22">
        <f t="shared" si="10"/>
        <v>8000</v>
      </c>
      <c r="N114" s="22">
        <f t="shared" si="11"/>
        <v>8000</v>
      </c>
    </row>
    <row r="115" spans="1:14" ht="12.75" customHeight="1">
      <c r="A115" s="34"/>
      <c r="B115" s="30"/>
      <c r="C115" s="29"/>
      <c r="D115" s="30"/>
      <c r="E115" s="22"/>
      <c r="F115" s="23"/>
      <c r="G115" s="31"/>
      <c r="H115" s="31"/>
      <c r="I115" s="23"/>
      <c r="J115" s="22"/>
      <c r="K115" s="32"/>
      <c r="L115" s="32"/>
      <c r="M115" s="22"/>
      <c r="N115" s="22"/>
    </row>
    <row r="116" spans="1:14" s="24" customFormat="1" ht="12.75" customHeight="1">
      <c r="A116" s="33"/>
      <c r="B116" s="26">
        <v>75056</v>
      </c>
      <c r="C116" s="25"/>
      <c r="D116" s="26" t="s">
        <v>82</v>
      </c>
      <c r="E116" s="22">
        <f>'[1]Arkusz1'!N114</f>
        <v>7858</v>
      </c>
      <c r="F116" s="23">
        <f>'[1]Arkusz1'!I114</f>
        <v>7858</v>
      </c>
      <c r="G116" s="27">
        <f>SUM(G117:G124)</f>
        <v>0</v>
      </c>
      <c r="H116" s="27">
        <f>SUM(H117:H124)</f>
        <v>0</v>
      </c>
      <c r="I116" s="23">
        <f aca="true" t="shared" si="12" ref="I116:I124">F116+G116-H116</f>
        <v>7858</v>
      </c>
      <c r="J116" s="22">
        <f>'[1]Arkusz1'!M114</f>
        <v>0</v>
      </c>
      <c r="K116" s="28">
        <f>SUM(K117:K144)</f>
        <v>0</v>
      </c>
      <c r="L116" s="28">
        <f>SUM(L117:L144)</f>
        <v>0</v>
      </c>
      <c r="M116" s="22">
        <f aca="true" t="shared" si="13" ref="M116:M124">J116+K116-L116</f>
        <v>0</v>
      </c>
      <c r="N116" s="22">
        <f aca="true" t="shared" si="14" ref="N116:N124">I116+M116</f>
        <v>7858</v>
      </c>
    </row>
    <row r="117" spans="1:14" ht="12.75" customHeight="1">
      <c r="A117" s="34"/>
      <c r="B117" s="30"/>
      <c r="C117" s="29">
        <v>3020</v>
      </c>
      <c r="D117" s="30" t="s">
        <v>66</v>
      </c>
      <c r="E117" s="22">
        <f>'[1]Arkusz1'!N115</f>
        <v>5500</v>
      </c>
      <c r="F117" s="23">
        <f>'[1]Arkusz1'!I115</f>
        <v>5500</v>
      </c>
      <c r="G117" s="31"/>
      <c r="H117" s="31"/>
      <c r="I117" s="23">
        <f t="shared" si="12"/>
        <v>5500</v>
      </c>
      <c r="J117" s="22">
        <f>'[1]Arkusz1'!M115</f>
        <v>0</v>
      </c>
      <c r="K117" s="32"/>
      <c r="L117" s="32"/>
      <c r="M117" s="22">
        <f t="shared" si="13"/>
        <v>0</v>
      </c>
      <c r="N117" s="22">
        <f t="shared" si="14"/>
        <v>5500</v>
      </c>
    </row>
    <row r="118" spans="1:14" ht="12.75" customHeight="1">
      <c r="A118" s="34"/>
      <c r="B118" s="30"/>
      <c r="C118" s="29">
        <v>4110</v>
      </c>
      <c r="D118" s="30" t="s">
        <v>34</v>
      </c>
      <c r="E118" s="22">
        <f>'[1]Arkusz1'!N116</f>
        <v>941.78</v>
      </c>
      <c r="F118" s="23">
        <f>'[1]Arkusz1'!I116</f>
        <v>941.78</v>
      </c>
      <c r="G118" s="31"/>
      <c r="H118" s="31"/>
      <c r="I118" s="23">
        <f t="shared" si="12"/>
        <v>941.78</v>
      </c>
      <c r="J118" s="22">
        <f>'[1]Arkusz1'!M116</f>
        <v>0</v>
      </c>
      <c r="K118" s="32"/>
      <c r="L118" s="32"/>
      <c r="M118" s="22">
        <f t="shared" si="13"/>
        <v>0</v>
      </c>
      <c r="N118" s="22">
        <f t="shared" si="14"/>
        <v>941.78</v>
      </c>
    </row>
    <row r="119" spans="1:14" ht="12.75" customHeight="1">
      <c r="A119" s="34"/>
      <c r="B119" s="30"/>
      <c r="C119" s="29">
        <v>4120</v>
      </c>
      <c r="D119" s="30" t="s">
        <v>35</v>
      </c>
      <c r="E119" s="22">
        <f>'[1]Arkusz1'!N117</f>
        <v>129.85</v>
      </c>
      <c r="F119" s="23">
        <f>'[1]Arkusz1'!I117</f>
        <v>129.85</v>
      </c>
      <c r="G119" s="31"/>
      <c r="H119" s="31"/>
      <c r="I119" s="23">
        <f t="shared" si="12"/>
        <v>129.85</v>
      </c>
      <c r="J119" s="22">
        <f>'[1]Arkusz1'!M117</f>
        <v>0</v>
      </c>
      <c r="K119" s="32"/>
      <c r="L119" s="32"/>
      <c r="M119" s="22">
        <f t="shared" si="13"/>
        <v>0</v>
      </c>
      <c r="N119" s="22">
        <f t="shared" si="14"/>
        <v>129.85</v>
      </c>
    </row>
    <row r="120" spans="1:14" ht="12.75" customHeight="1">
      <c r="A120" s="34"/>
      <c r="B120" s="30"/>
      <c r="C120" s="29">
        <v>4170</v>
      </c>
      <c r="D120" s="30" t="s">
        <v>36</v>
      </c>
      <c r="E120" s="22">
        <f>'[1]Arkusz1'!N118</f>
        <v>700</v>
      </c>
      <c r="F120" s="23">
        <f>'[1]Arkusz1'!I118</f>
        <v>700</v>
      </c>
      <c r="G120" s="31"/>
      <c r="H120" s="31"/>
      <c r="I120" s="23">
        <f t="shared" si="12"/>
        <v>700</v>
      </c>
      <c r="J120" s="22">
        <f>'[1]Arkusz1'!M118</f>
        <v>0</v>
      </c>
      <c r="K120" s="32"/>
      <c r="L120" s="32"/>
      <c r="M120" s="22">
        <f t="shared" si="13"/>
        <v>0</v>
      </c>
      <c r="N120" s="22">
        <f t="shared" si="14"/>
        <v>700</v>
      </c>
    </row>
    <row r="121" spans="1:14" ht="12.75" customHeight="1">
      <c r="A121" s="34"/>
      <c r="B121" s="30"/>
      <c r="C121" s="29">
        <v>4300</v>
      </c>
      <c r="D121" s="30" t="s">
        <v>64</v>
      </c>
      <c r="E121" s="22">
        <f>'[1]Arkusz1'!N119</f>
        <v>60</v>
      </c>
      <c r="F121" s="23">
        <f>'[1]Arkusz1'!I119</f>
        <v>60</v>
      </c>
      <c r="G121" s="31"/>
      <c r="H121" s="31"/>
      <c r="I121" s="23">
        <f t="shared" si="12"/>
        <v>60</v>
      </c>
      <c r="J121" s="22">
        <f>'[1]Arkusz1'!M119</f>
        <v>0</v>
      </c>
      <c r="K121" s="32"/>
      <c r="L121" s="32"/>
      <c r="M121" s="22">
        <f t="shared" si="13"/>
        <v>0</v>
      </c>
      <c r="N121" s="22">
        <f t="shared" si="14"/>
        <v>60</v>
      </c>
    </row>
    <row r="122" spans="1:14" ht="12.75" customHeight="1">
      <c r="A122" s="34"/>
      <c r="B122" s="30"/>
      <c r="C122" s="29">
        <v>4410</v>
      </c>
      <c r="D122" s="30" t="s">
        <v>75</v>
      </c>
      <c r="E122" s="22">
        <f>'[1]Arkusz1'!N120</f>
        <v>465.55</v>
      </c>
      <c r="F122" s="23">
        <f>'[1]Arkusz1'!I120</f>
        <v>465.55</v>
      </c>
      <c r="G122" s="31"/>
      <c r="H122" s="31"/>
      <c r="I122" s="23">
        <f t="shared" si="12"/>
        <v>465.55</v>
      </c>
      <c r="J122" s="22">
        <f>'[1]Arkusz1'!M120</f>
        <v>0</v>
      </c>
      <c r="K122" s="32"/>
      <c r="L122" s="32"/>
      <c r="M122" s="22">
        <f t="shared" si="13"/>
        <v>0</v>
      </c>
      <c r="N122" s="22">
        <f t="shared" si="14"/>
        <v>465.55</v>
      </c>
    </row>
    <row r="123" spans="1:14" ht="12.75" customHeight="1">
      <c r="A123" s="34"/>
      <c r="B123" s="30"/>
      <c r="C123" s="29">
        <v>4740</v>
      </c>
      <c r="D123" s="30" t="s">
        <v>40</v>
      </c>
      <c r="E123" s="22">
        <f>'[1]Arkusz1'!N121</f>
        <v>9.82</v>
      </c>
      <c r="F123" s="23">
        <f>'[1]Arkusz1'!I121</f>
        <v>9.82</v>
      </c>
      <c r="G123" s="31"/>
      <c r="H123" s="31"/>
      <c r="I123" s="23">
        <f t="shared" si="12"/>
        <v>9.82</v>
      </c>
      <c r="J123" s="22">
        <f>'[1]Arkusz1'!M121</f>
        <v>0</v>
      </c>
      <c r="K123" s="32"/>
      <c r="L123" s="32"/>
      <c r="M123" s="22">
        <f t="shared" si="13"/>
        <v>0</v>
      </c>
      <c r="N123" s="22">
        <f t="shared" si="14"/>
        <v>9.82</v>
      </c>
    </row>
    <row r="124" spans="1:14" ht="12.75" customHeight="1">
      <c r="A124" s="34"/>
      <c r="B124" s="30"/>
      <c r="C124" s="29">
        <v>4750</v>
      </c>
      <c r="D124" s="30" t="s">
        <v>41</v>
      </c>
      <c r="E124" s="22">
        <f>'[1]Arkusz1'!N122</f>
        <v>51</v>
      </c>
      <c r="F124" s="23">
        <f>'[1]Arkusz1'!I122</f>
        <v>51</v>
      </c>
      <c r="G124" s="31"/>
      <c r="H124" s="31"/>
      <c r="I124" s="23">
        <f t="shared" si="12"/>
        <v>51</v>
      </c>
      <c r="J124" s="22">
        <f>'[1]Arkusz1'!M122</f>
        <v>0</v>
      </c>
      <c r="K124" s="32"/>
      <c r="L124" s="32"/>
      <c r="M124" s="22">
        <f t="shared" si="13"/>
        <v>0</v>
      </c>
      <c r="N124" s="22">
        <f t="shared" si="14"/>
        <v>51</v>
      </c>
    </row>
    <row r="125" spans="1:14" ht="12.75" customHeight="1">
      <c r="A125" s="34"/>
      <c r="B125" s="30"/>
      <c r="C125" s="29"/>
      <c r="D125" s="30"/>
      <c r="E125" s="22"/>
      <c r="F125" s="23"/>
      <c r="G125" s="31"/>
      <c r="H125" s="31"/>
      <c r="I125" s="23"/>
      <c r="J125" s="22"/>
      <c r="K125" s="32"/>
      <c r="L125" s="32"/>
      <c r="M125" s="22"/>
      <c r="N125" s="22"/>
    </row>
    <row r="126" spans="1:14" s="24" customFormat="1" ht="12.75" customHeight="1">
      <c r="A126" s="33"/>
      <c r="B126" s="26">
        <v>75075</v>
      </c>
      <c r="C126" s="25"/>
      <c r="D126" s="26" t="s">
        <v>83</v>
      </c>
      <c r="E126" s="22">
        <f>'[1]Arkusz1'!N124</f>
        <v>10000</v>
      </c>
      <c r="F126" s="23">
        <f>'[1]Arkusz1'!I124</f>
        <v>10000</v>
      </c>
      <c r="G126" s="27"/>
      <c r="H126" s="27"/>
      <c r="I126" s="23">
        <f t="shared" si="9"/>
        <v>10000</v>
      </c>
      <c r="J126" s="22">
        <f>'[1]Arkusz1'!M124</f>
        <v>0</v>
      </c>
      <c r="K126" s="28">
        <f>SUM(K127:K129)</f>
        <v>0</v>
      </c>
      <c r="L126" s="28">
        <f>SUM(L127:L129)</f>
        <v>0</v>
      </c>
      <c r="M126" s="22">
        <f t="shared" si="10"/>
        <v>0</v>
      </c>
      <c r="N126" s="22">
        <f t="shared" si="11"/>
        <v>10000</v>
      </c>
    </row>
    <row r="127" spans="1:14" ht="15.75" customHeight="1">
      <c r="A127" s="34"/>
      <c r="B127" s="30"/>
      <c r="C127" s="29">
        <v>4210</v>
      </c>
      <c r="D127" s="30" t="s">
        <v>37</v>
      </c>
      <c r="E127" s="22">
        <f>'[1]Arkusz1'!N125</f>
        <v>3500</v>
      </c>
      <c r="F127" s="23">
        <f>'[1]Arkusz1'!I125</f>
        <v>3500</v>
      </c>
      <c r="G127" s="31"/>
      <c r="H127" s="31"/>
      <c r="I127" s="23">
        <f t="shared" si="9"/>
        <v>3500</v>
      </c>
      <c r="J127" s="22">
        <f>'[1]Arkusz1'!M125</f>
        <v>0</v>
      </c>
      <c r="K127" s="32"/>
      <c r="L127" s="32"/>
      <c r="M127" s="22">
        <f t="shared" si="10"/>
        <v>0</v>
      </c>
      <c r="N127" s="22">
        <f t="shared" si="11"/>
        <v>3500</v>
      </c>
    </row>
    <row r="128" spans="1:14" ht="15.75">
      <c r="A128" s="34"/>
      <c r="B128" s="30"/>
      <c r="C128" s="29">
        <v>4300</v>
      </c>
      <c r="D128" s="30" t="s">
        <v>64</v>
      </c>
      <c r="E128" s="22">
        <f>'[1]Arkusz1'!N126</f>
        <v>6500</v>
      </c>
      <c r="F128" s="23">
        <f>'[1]Arkusz1'!I126</f>
        <v>6500</v>
      </c>
      <c r="G128" s="31"/>
      <c r="H128" s="31"/>
      <c r="I128" s="23">
        <f t="shared" si="9"/>
        <v>6500</v>
      </c>
      <c r="J128" s="22">
        <f>'[1]Arkusz1'!M126</f>
        <v>0</v>
      </c>
      <c r="K128" s="32"/>
      <c r="L128" s="32"/>
      <c r="M128" s="22">
        <f t="shared" si="10"/>
        <v>0</v>
      </c>
      <c r="N128" s="22">
        <f t="shared" si="11"/>
        <v>6500</v>
      </c>
    </row>
    <row r="129" spans="1:14" ht="12.75" customHeight="1">
      <c r="A129" s="34"/>
      <c r="B129" s="30"/>
      <c r="C129" s="29"/>
      <c r="D129" s="30"/>
      <c r="E129" s="22"/>
      <c r="F129" s="23"/>
      <c r="G129" s="31"/>
      <c r="H129" s="31"/>
      <c r="I129" s="23"/>
      <c r="J129" s="22"/>
      <c r="K129" s="32"/>
      <c r="L129" s="32"/>
      <c r="M129" s="22"/>
      <c r="N129" s="22"/>
    </row>
    <row r="130" spans="1:14" s="24" customFormat="1" ht="17.25" customHeight="1">
      <c r="A130" s="33"/>
      <c r="B130" s="26">
        <v>75095</v>
      </c>
      <c r="C130" s="25"/>
      <c r="D130" s="26" t="s">
        <v>45</v>
      </c>
      <c r="E130" s="22">
        <f>'[1]Arkusz1'!N128</f>
        <v>60054</v>
      </c>
      <c r="F130" s="23">
        <f>'[1]Arkusz1'!I128</f>
        <v>60054</v>
      </c>
      <c r="G130" s="27">
        <f>SUM(G131:G138)</f>
        <v>0</v>
      </c>
      <c r="H130" s="27">
        <f>SUM(H131:H138)</f>
        <v>0</v>
      </c>
      <c r="I130" s="23">
        <f t="shared" si="9"/>
        <v>60054</v>
      </c>
      <c r="J130" s="22">
        <f>'[1]Arkusz1'!M128</f>
        <v>0</v>
      </c>
      <c r="K130" s="28">
        <f>SUM(K131:K138)</f>
        <v>0</v>
      </c>
      <c r="L130" s="28">
        <f>SUM(L131:L138)</f>
        <v>0</v>
      </c>
      <c r="M130" s="22">
        <f t="shared" si="10"/>
        <v>0</v>
      </c>
      <c r="N130" s="22">
        <f t="shared" si="11"/>
        <v>60054</v>
      </c>
    </row>
    <row r="131" spans="1:14" ht="15" customHeight="1">
      <c r="A131" s="33"/>
      <c r="B131" s="26"/>
      <c r="C131" s="29">
        <v>3030</v>
      </c>
      <c r="D131" s="30" t="s">
        <v>63</v>
      </c>
      <c r="E131" s="22">
        <f>'[1]Arkusz1'!N129</f>
        <v>29240</v>
      </c>
      <c r="F131" s="23">
        <f>'[1]Arkusz1'!I129</f>
        <v>29240</v>
      </c>
      <c r="G131" s="31"/>
      <c r="H131" s="31"/>
      <c r="I131" s="23">
        <f t="shared" si="9"/>
        <v>29240</v>
      </c>
      <c r="J131" s="22">
        <f>'[1]Arkusz1'!M129</f>
        <v>0</v>
      </c>
      <c r="K131" s="32"/>
      <c r="L131" s="32"/>
      <c r="M131" s="22">
        <f t="shared" si="10"/>
        <v>0</v>
      </c>
      <c r="N131" s="22">
        <f t="shared" si="11"/>
        <v>29240</v>
      </c>
    </row>
    <row r="132" spans="1:14" ht="15" customHeight="1">
      <c r="A132" s="33"/>
      <c r="B132" s="26"/>
      <c r="C132" s="29">
        <v>4010</v>
      </c>
      <c r="D132" s="30" t="s">
        <v>67</v>
      </c>
      <c r="E132" s="22">
        <f>'[1]Arkusz1'!N130</f>
        <v>11950</v>
      </c>
      <c r="F132" s="23">
        <f>'[1]Arkusz1'!I130</f>
        <v>11950</v>
      </c>
      <c r="G132" s="31"/>
      <c r="H132" s="31"/>
      <c r="I132" s="23">
        <f t="shared" si="9"/>
        <v>11950</v>
      </c>
      <c r="J132" s="22">
        <f>'[1]Arkusz1'!M130</f>
        <v>0</v>
      </c>
      <c r="K132" s="32"/>
      <c r="L132" s="32"/>
      <c r="M132" s="22">
        <f t="shared" si="10"/>
        <v>0</v>
      </c>
      <c r="N132" s="22">
        <f t="shared" si="11"/>
        <v>11950</v>
      </c>
    </row>
    <row r="133" spans="1:14" ht="15" customHeight="1">
      <c r="A133" s="33"/>
      <c r="B133" s="26"/>
      <c r="C133" s="29">
        <v>4110</v>
      </c>
      <c r="D133" s="30" t="s">
        <v>34</v>
      </c>
      <c r="E133" s="22">
        <f>'[1]Arkusz1'!N131</f>
        <v>1623</v>
      </c>
      <c r="F133" s="23">
        <f>'[1]Arkusz1'!I131</f>
        <v>1623</v>
      </c>
      <c r="G133" s="31"/>
      <c r="H133" s="31"/>
      <c r="I133" s="23">
        <f t="shared" si="9"/>
        <v>1623</v>
      </c>
      <c r="J133" s="22">
        <f>'[1]Arkusz1'!M131</f>
        <v>0</v>
      </c>
      <c r="K133" s="32"/>
      <c r="L133" s="32"/>
      <c r="M133" s="22">
        <f t="shared" si="10"/>
        <v>0</v>
      </c>
      <c r="N133" s="22">
        <f t="shared" si="11"/>
        <v>1623</v>
      </c>
    </row>
    <row r="134" spans="1:14" ht="15" customHeight="1">
      <c r="A134" s="33"/>
      <c r="B134" s="26"/>
      <c r="C134" s="29">
        <v>4120</v>
      </c>
      <c r="D134" s="30" t="s">
        <v>35</v>
      </c>
      <c r="E134" s="22">
        <f>'[1]Arkusz1'!N132</f>
        <v>291</v>
      </c>
      <c r="F134" s="23">
        <f>'[1]Arkusz1'!I132</f>
        <v>291</v>
      </c>
      <c r="G134" s="31"/>
      <c r="H134" s="31"/>
      <c r="I134" s="23">
        <f t="shared" si="9"/>
        <v>291</v>
      </c>
      <c r="J134" s="22">
        <f>'[1]Arkusz1'!M132</f>
        <v>0</v>
      </c>
      <c r="K134" s="32"/>
      <c r="L134" s="32"/>
      <c r="M134" s="22">
        <f t="shared" si="10"/>
        <v>0</v>
      </c>
      <c r="N134" s="22">
        <f t="shared" si="11"/>
        <v>291</v>
      </c>
    </row>
    <row r="135" spans="1:14" ht="15.75" customHeight="1">
      <c r="A135" s="34"/>
      <c r="B135" s="30"/>
      <c r="C135" s="29">
        <v>4210</v>
      </c>
      <c r="D135" s="30" t="s">
        <v>84</v>
      </c>
      <c r="E135" s="22">
        <f>'[1]Arkusz1'!N133</f>
        <v>3300</v>
      </c>
      <c r="F135" s="23">
        <f>'[1]Arkusz1'!I133</f>
        <v>3300</v>
      </c>
      <c r="G135" s="31"/>
      <c r="H135" s="31"/>
      <c r="I135" s="23">
        <f t="shared" si="9"/>
        <v>3300</v>
      </c>
      <c r="J135" s="22">
        <f>'[1]Arkusz1'!M133</f>
        <v>0</v>
      </c>
      <c r="K135" s="32"/>
      <c r="L135" s="32"/>
      <c r="M135" s="22">
        <f t="shared" si="10"/>
        <v>0</v>
      </c>
      <c r="N135" s="22">
        <f t="shared" si="11"/>
        <v>3300</v>
      </c>
    </row>
    <row r="136" spans="1:14" ht="15.75" customHeight="1">
      <c r="A136" s="34"/>
      <c r="B136" s="30"/>
      <c r="C136" s="29">
        <v>4280</v>
      </c>
      <c r="D136" s="30" t="s">
        <v>71</v>
      </c>
      <c r="E136" s="22">
        <f>'[1]Arkusz1'!N134</f>
        <v>100</v>
      </c>
      <c r="F136" s="23">
        <f>'[1]Arkusz1'!I134</f>
        <v>100</v>
      </c>
      <c r="G136" s="31"/>
      <c r="H136" s="31"/>
      <c r="I136" s="23">
        <f t="shared" si="9"/>
        <v>100</v>
      </c>
      <c r="J136" s="22">
        <f>'[1]Arkusz1'!M134</f>
        <v>0</v>
      </c>
      <c r="K136" s="32"/>
      <c r="L136" s="32"/>
      <c r="M136" s="22">
        <f t="shared" si="10"/>
        <v>0</v>
      </c>
      <c r="N136" s="22">
        <f t="shared" si="11"/>
        <v>100</v>
      </c>
    </row>
    <row r="137" spans="1:14" ht="15.75">
      <c r="A137" s="34"/>
      <c r="B137" s="30"/>
      <c r="C137" s="29">
        <v>4300</v>
      </c>
      <c r="D137" s="30" t="s">
        <v>64</v>
      </c>
      <c r="E137" s="22">
        <f>'[1]Arkusz1'!N135</f>
        <v>1500</v>
      </c>
      <c r="F137" s="23">
        <f>'[1]Arkusz1'!I135</f>
        <v>1500</v>
      </c>
      <c r="G137" s="31"/>
      <c r="H137" s="31"/>
      <c r="I137" s="23">
        <f t="shared" si="9"/>
        <v>1500</v>
      </c>
      <c r="J137" s="22">
        <f>'[1]Arkusz1'!M135</f>
        <v>0</v>
      </c>
      <c r="K137" s="32"/>
      <c r="L137" s="32"/>
      <c r="M137" s="22">
        <f t="shared" si="10"/>
        <v>0</v>
      </c>
      <c r="N137" s="22">
        <f t="shared" si="11"/>
        <v>1500</v>
      </c>
    </row>
    <row r="138" spans="1:14" ht="15">
      <c r="A138" s="39"/>
      <c r="B138" s="30"/>
      <c r="C138" s="29">
        <v>4430</v>
      </c>
      <c r="D138" s="30" t="s">
        <v>85</v>
      </c>
      <c r="E138" s="22">
        <f>'[1]Arkusz1'!N136</f>
        <v>12050</v>
      </c>
      <c r="F138" s="23">
        <f>'[1]Arkusz1'!I136</f>
        <v>12050</v>
      </c>
      <c r="G138" s="31"/>
      <c r="H138" s="31"/>
      <c r="I138" s="23">
        <f t="shared" si="9"/>
        <v>12050</v>
      </c>
      <c r="J138" s="22">
        <f>'[1]Arkusz1'!M136</f>
        <v>0</v>
      </c>
      <c r="K138" s="32"/>
      <c r="L138" s="32"/>
      <c r="M138" s="22">
        <f t="shared" si="10"/>
        <v>0</v>
      </c>
      <c r="N138" s="22">
        <f t="shared" si="11"/>
        <v>12050</v>
      </c>
    </row>
    <row r="139" spans="1:14" ht="12.75" customHeight="1">
      <c r="A139" s="39"/>
      <c r="B139" s="30"/>
      <c r="C139" s="29"/>
      <c r="D139" s="30"/>
      <c r="E139" s="22"/>
      <c r="F139" s="23"/>
      <c r="G139" s="31"/>
      <c r="H139" s="31"/>
      <c r="I139" s="23"/>
      <c r="J139" s="22"/>
      <c r="K139" s="32"/>
      <c r="L139" s="32"/>
      <c r="M139" s="22"/>
      <c r="N139" s="22"/>
    </row>
    <row r="140" spans="1:14" s="24" customFormat="1" ht="12.75" customHeight="1">
      <c r="A140" s="35">
        <v>751</v>
      </c>
      <c r="B140" s="40"/>
      <c r="C140" s="19"/>
      <c r="D140" s="40" t="s">
        <v>86</v>
      </c>
      <c r="E140" s="22"/>
      <c r="F140" s="23"/>
      <c r="G140" s="45"/>
      <c r="H140" s="45"/>
      <c r="I140" s="23"/>
      <c r="J140" s="22"/>
      <c r="K140" s="28"/>
      <c r="L140" s="28"/>
      <c r="M140" s="22"/>
      <c r="N140" s="22"/>
    </row>
    <row r="141" spans="1:14" s="24" customFormat="1" ht="15.75" customHeight="1">
      <c r="A141" s="35"/>
      <c r="B141" s="40"/>
      <c r="C141" s="19"/>
      <c r="D141" s="40" t="s">
        <v>87</v>
      </c>
      <c r="E141" s="22">
        <f>'[1]Arkusz1'!N139</f>
        <v>19379.000000000004</v>
      </c>
      <c r="F141" s="23">
        <f>'[1]Arkusz1'!I139</f>
        <v>19379.000000000004</v>
      </c>
      <c r="G141" s="22">
        <f>G142+G147</f>
        <v>0</v>
      </c>
      <c r="H141" s="22">
        <f>H142+H147</f>
        <v>0</v>
      </c>
      <c r="I141" s="23">
        <f t="shared" si="9"/>
        <v>19379.000000000004</v>
      </c>
      <c r="J141" s="22">
        <f>'[1]Arkusz1'!M139</f>
        <v>0</v>
      </c>
      <c r="K141" s="22">
        <f>K142</f>
        <v>0</v>
      </c>
      <c r="L141" s="22">
        <f>L142</f>
        <v>0</v>
      </c>
      <c r="M141" s="22">
        <f t="shared" si="10"/>
        <v>0</v>
      </c>
      <c r="N141" s="22">
        <f t="shared" si="11"/>
        <v>19379.000000000004</v>
      </c>
    </row>
    <row r="142" spans="1:14" s="24" customFormat="1" ht="13.5" customHeight="1">
      <c r="A142" s="38"/>
      <c r="B142" s="26">
        <v>75101</v>
      </c>
      <c r="C142" s="25"/>
      <c r="D142" s="26" t="s">
        <v>88</v>
      </c>
      <c r="E142" s="22">
        <f>'[1]Arkusz1'!N140</f>
        <v>1030</v>
      </c>
      <c r="F142" s="23">
        <f>'[1]Arkusz1'!I140</f>
        <v>1030</v>
      </c>
      <c r="G142" s="27">
        <f>SUM(G143:G145)</f>
        <v>0</v>
      </c>
      <c r="H142" s="27">
        <f>SUM(H143:H145)</f>
        <v>0</v>
      </c>
      <c r="I142" s="23">
        <f t="shared" si="9"/>
        <v>1030</v>
      </c>
      <c r="J142" s="22">
        <f>'[1]Arkusz1'!M140</f>
        <v>0</v>
      </c>
      <c r="K142" s="28">
        <f>SUM(K143:K145)</f>
        <v>0</v>
      </c>
      <c r="L142" s="28">
        <f>SUM(L143:L145)</f>
        <v>0</v>
      </c>
      <c r="M142" s="22">
        <f t="shared" si="10"/>
        <v>0</v>
      </c>
      <c r="N142" s="22">
        <f t="shared" si="11"/>
        <v>1030</v>
      </c>
    </row>
    <row r="143" spans="1:14" ht="15.75" customHeight="1">
      <c r="A143" s="34"/>
      <c r="B143" s="30"/>
      <c r="C143" s="29">
        <v>4210</v>
      </c>
      <c r="D143" s="30" t="s">
        <v>84</v>
      </c>
      <c r="E143" s="22">
        <f>'[1]Arkusz1'!N141</f>
        <v>400</v>
      </c>
      <c r="F143" s="23">
        <f>'[1]Arkusz1'!I141</f>
        <v>400</v>
      </c>
      <c r="G143" s="31"/>
      <c r="H143" s="31"/>
      <c r="I143" s="23">
        <f t="shared" si="9"/>
        <v>400</v>
      </c>
      <c r="J143" s="22">
        <f>'[1]Arkusz1'!M141</f>
        <v>0</v>
      </c>
      <c r="K143" s="32"/>
      <c r="L143" s="32"/>
      <c r="M143" s="22">
        <f t="shared" si="10"/>
        <v>0</v>
      </c>
      <c r="N143" s="22">
        <f t="shared" si="11"/>
        <v>400</v>
      </c>
    </row>
    <row r="144" spans="1:14" ht="15.75">
      <c r="A144" s="34"/>
      <c r="B144" s="30"/>
      <c r="C144" s="29">
        <v>4300</v>
      </c>
      <c r="D144" s="30" t="s">
        <v>64</v>
      </c>
      <c r="E144" s="22">
        <f>'[1]Arkusz1'!N142</f>
        <v>530</v>
      </c>
      <c r="F144" s="23">
        <f>'[1]Arkusz1'!I142</f>
        <v>530</v>
      </c>
      <c r="G144" s="31"/>
      <c r="H144" s="31"/>
      <c r="I144" s="23">
        <f t="shared" si="9"/>
        <v>530</v>
      </c>
      <c r="J144" s="22">
        <f>'[1]Arkusz1'!M142</f>
        <v>0</v>
      </c>
      <c r="K144" s="32"/>
      <c r="L144" s="32"/>
      <c r="M144" s="22">
        <f t="shared" si="10"/>
        <v>0</v>
      </c>
      <c r="N144" s="22">
        <f t="shared" si="11"/>
        <v>530</v>
      </c>
    </row>
    <row r="145" spans="1:14" ht="12.75" customHeight="1">
      <c r="A145" s="34"/>
      <c r="B145" s="30"/>
      <c r="C145" s="29">
        <v>4740</v>
      </c>
      <c r="D145" s="30" t="s">
        <v>40</v>
      </c>
      <c r="E145" s="22">
        <f>'[1]Arkusz1'!N143</f>
        <v>100</v>
      </c>
      <c r="F145" s="23">
        <f>'[1]Arkusz1'!I143</f>
        <v>100</v>
      </c>
      <c r="G145" s="31"/>
      <c r="H145" s="31"/>
      <c r="I145" s="23">
        <f>F145+G145-H145</f>
        <v>100</v>
      </c>
      <c r="J145" s="22">
        <f>'[1]Arkusz1'!M143</f>
        <v>0</v>
      </c>
      <c r="K145" s="32"/>
      <c r="L145" s="32"/>
      <c r="M145" s="22">
        <f>J145+K145-L145</f>
        <v>0</v>
      </c>
      <c r="N145" s="22">
        <f>I145+M145</f>
        <v>100</v>
      </c>
    </row>
    <row r="146" spans="1:14" ht="12.75" customHeight="1">
      <c r="A146" s="39"/>
      <c r="B146" s="30"/>
      <c r="C146" s="29"/>
      <c r="D146" s="30"/>
      <c r="E146" s="22"/>
      <c r="F146" s="23"/>
      <c r="G146" s="31"/>
      <c r="H146" s="31"/>
      <c r="I146" s="23"/>
      <c r="J146" s="22"/>
      <c r="K146" s="32"/>
      <c r="L146" s="32"/>
      <c r="M146" s="22"/>
      <c r="N146" s="22"/>
    </row>
    <row r="147" spans="1:14" s="24" customFormat="1" ht="13.5" customHeight="1">
      <c r="A147" s="38"/>
      <c r="B147" s="26">
        <v>75107</v>
      </c>
      <c r="C147" s="25"/>
      <c r="D147" s="26" t="s">
        <v>89</v>
      </c>
      <c r="E147" s="22">
        <f>'[1]Arkusz1'!N145</f>
        <v>18349.000000000004</v>
      </c>
      <c r="F147" s="23">
        <f>'[1]Arkusz1'!I145</f>
        <v>18349.000000000004</v>
      </c>
      <c r="G147" s="27">
        <f>SUM(G148:G156)</f>
        <v>0</v>
      </c>
      <c r="H147" s="27">
        <f>SUM(H148:H156)</f>
        <v>0</v>
      </c>
      <c r="I147" s="23">
        <f aca="true" t="shared" si="15" ref="I147:I156">F147+G147-H147</f>
        <v>18349.000000000004</v>
      </c>
      <c r="J147" s="22">
        <f>'[1]Arkusz1'!M145</f>
        <v>0</v>
      </c>
      <c r="K147" s="28">
        <f>SUM(K149:K151)</f>
        <v>0</v>
      </c>
      <c r="L147" s="28">
        <f>SUM(L149:L151)</f>
        <v>0</v>
      </c>
      <c r="M147" s="22">
        <f aca="true" t="shared" si="16" ref="M147:M156">J147+K147-L147</f>
        <v>0</v>
      </c>
      <c r="N147" s="22">
        <f aca="true" t="shared" si="17" ref="N147:N156">I147+M147</f>
        <v>18349.000000000004</v>
      </c>
    </row>
    <row r="148" spans="1:14" ht="15" customHeight="1">
      <c r="A148" s="33"/>
      <c r="B148" s="26"/>
      <c r="C148" s="29">
        <v>3030</v>
      </c>
      <c r="D148" s="30" t="s">
        <v>63</v>
      </c>
      <c r="E148" s="22">
        <f>'[1]Arkusz1'!N146</f>
        <v>9310.119999999999</v>
      </c>
      <c r="F148" s="23">
        <f>'[1]Arkusz1'!I146</f>
        <v>9310.119999999999</v>
      </c>
      <c r="G148" s="31"/>
      <c r="H148" s="31"/>
      <c r="I148" s="23">
        <f t="shared" si="15"/>
        <v>9310.119999999999</v>
      </c>
      <c r="J148" s="22">
        <f>'[1]Arkusz1'!M146</f>
        <v>0</v>
      </c>
      <c r="K148" s="32"/>
      <c r="L148" s="32"/>
      <c r="M148" s="22">
        <f t="shared" si="16"/>
        <v>0</v>
      </c>
      <c r="N148" s="22">
        <f t="shared" si="17"/>
        <v>9310.119999999999</v>
      </c>
    </row>
    <row r="149" spans="1:14" ht="15">
      <c r="A149" s="39"/>
      <c r="B149" s="30"/>
      <c r="C149" s="29">
        <v>4110</v>
      </c>
      <c r="D149" s="30" t="s">
        <v>90</v>
      </c>
      <c r="E149" s="22">
        <f>'[1]Arkusz1'!N147</f>
        <v>530.48</v>
      </c>
      <c r="F149" s="23">
        <f>'[1]Arkusz1'!I147</f>
        <v>530.48</v>
      </c>
      <c r="G149" s="31"/>
      <c r="H149" s="31"/>
      <c r="I149" s="23">
        <f t="shared" si="15"/>
        <v>530.48</v>
      </c>
      <c r="J149" s="22">
        <f>'[1]Arkusz1'!M147</f>
        <v>0</v>
      </c>
      <c r="K149" s="32"/>
      <c r="L149" s="32"/>
      <c r="M149" s="22">
        <f t="shared" si="16"/>
        <v>0</v>
      </c>
      <c r="N149" s="22">
        <f t="shared" si="17"/>
        <v>530.48</v>
      </c>
    </row>
    <row r="150" spans="1:14" ht="15">
      <c r="A150" s="39"/>
      <c r="B150" s="30"/>
      <c r="C150" s="29">
        <v>4120</v>
      </c>
      <c r="D150" s="30" t="s">
        <v>91</v>
      </c>
      <c r="E150" s="22">
        <f>'[1]Arkusz1'!N148</f>
        <v>82.66</v>
      </c>
      <c r="F150" s="23">
        <f>'[1]Arkusz1'!I148</f>
        <v>82.66</v>
      </c>
      <c r="G150" s="31"/>
      <c r="H150" s="31"/>
      <c r="I150" s="23">
        <f t="shared" si="15"/>
        <v>82.66</v>
      </c>
      <c r="J150" s="22">
        <f>'[1]Arkusz1'!M148</f>
        <v>0</v>
      </c>
      <c r="K150" s="32"/>
      <c r="L150" s="32"/>
      <c r="M150" s="22">
        <f t="shared" si="16"/>
        <v>0</v>
      </c>
      <c r="N150" s="22">
        <f t="shared" si="17"/>
        <v>82.66</v>
      </c>
    </row>
    <row r="151" spans="1:14" ht="12.75" customHeight="1">
      <c r="A151" s="39"/>
      <c r="B151" s="30"/>
      <c r="C151" s="29">
        <v>4170</v>
      </c>
      <c r="D151" s="30" t="s">
        <v>36</v>
      </c>
      <c r="E151" s="22">
        <f>'[1]Arkusz1'!N149</f>
        <v>4101.68</v>
      </c>
      <c r="F151" s="23">
        <f>'[1]Arkusz1'!I149</f>
        <v>4101.68</v>
      </c>
      <c r="G151" s="31"/>
      <c r="H151" s="31"/>
      <c r="I151" s="23">
        <f t="shared" si="15"/>
        <v>4101.68</v>
      </c>
      <c r="J151" s="22">
        <f>'[1]Arkusz1'!M149</f>
        <v>0</v>
      </c>
      <c r="K151" s="32"/>
      <c r="L151" s="32"/>
      <c r="M151" s="22">
        <f t="shared" si="16"/>
        <v>0</v>
      </c>
      <c r="N151" s="22">
        <f t="shared" si="17"/>
        <v>4101.68</v>
      </c>
    </row>
    <row r="152" spans="1:14" ht="15.75" customHeight="1">
      <c r="A152" s="34"/>
      <c r="B152" s="30"/>
      <c r="C152" s="29">
        <v>4210</v>
      </c>
      <c r="D152" s="30" t="s">
        <v>84</v>
      </c>
      <c r="E152" s="22">
        <f>'[1]Arkusz1'!N150</f>
        <v>3459.4000000000005</v>
      </c>
      <c r="F152" s="23">
        <f>'[1]Arkusz1'!I150</f>
        <v>3459.4000000000005</v>
      </c>
      <c r="G152" s="31"/>
      <c r="H152" s="31"/>
      <c r="I152" s="23">
        <f t="shared" si="15"/>
        <v>3459.4000000000005</v>
      </c>
      <c r="J152" s="22">
        <f>'[1]Arkusz1'!M150</f>
        <v>0</v>
      </c>
      <c r="K152" s="32"/>
      <c r="L152" s="32"/>
      <c r="M152" s="22">
        <f t="shared" si="16"/>
        <v>0</v>
      </c>
      <c r="N152" s="22">
        <f t="shared" si="17"/>
        <v>3459.4000000000005</v>
      </c>
    </row>
    <row r="153" spans="1:14" ht="15.75">
      <c r="A153" s="34"/>
      <c r="B153" s="30"/>
      <c r="C153" s="29">
        <v>4300</v>
      </c>
      <c r="D153" s="30" t="s">
        <v>64</v>
      </c>
      <c r="E153" s="22">
        <f>'[1]Arkusz1'!N151</f>
        <v>94.17999999999995</v>
      </c>
      <c r="F153" s="23">
        <f>'[1]Arkusz1'!I151</f>
        <v>94.17999999999995</v>
      </c>
      <c r="G153" s="31"/>
      <c r="H153" s="31"/>
      <c r="I153" s="23">
        <f t="shared" si="15"/>
        <v>94.17999999999995</v>
      </c>
      <c r="J153" s="22">
        <f>'[1]Arkusz1'!M151</f>
        <v>0</v>
      </c>
      <c r="K153" s="32"/>
      <c r="L153" s="32"/>
      <c r="M153" s="22">
        <f t="shared" si="16"/>
        <v>0</v>
      </c>
      <c r="N153" s="22">
        <f t="shared" si="17"/>
        <v>94.17999999999995</v>
      </c>
    </row>
    <row r="154" spans="1:14" ht="14.25" customHeight="1">
      <c r="A154" s="39"/>
      <c r="B154" s="30"/>
      <c r="C154" s="29">
        <v>4410</v>
      </c>
      <c r="D154" s="30" t="s">
        <v>92</v>
      </c>
      <c r="E154" s="22">
        <f>'[1]Arkusz1'!N152</f>
        <v>20.060000000000002</v>
      </c>
      <c r="F154" s="23">
        <f>'[1]Arkusz1'!I152</f>
        <v>20.060000000000002</v>
      </c>
      <c r="G154" s="31"/>
      <c r="H154" s="31"/>
      <c r="I154" s="23">
        <f t="shared" si="15"/>
        <v>20.060000000000002</v>
      </c>
      <c r="J154" s="22">
        <f>'[1]Arkusz1'!M152</f>
        <v>0</v>
      </c>
      <c r="K154" s="32"/>
      <c r="L154" s="32"/>
      <c r="M154" s="22">
        <f t="shared" si="16"/>
        <v>0</v>
      </c>
      <c r="N154" s="22">
        <f t="shared" si="17"/>
        <v>20.060000000000002</v>
      </c>
    </row>
    <row r="155" spans="1:14" ht="14.25" customHeight="1">
      <c r="A155" s="39"/>
      <c r="B155" s="30"/>
      <c r="C155" s="29">
        <v>4740</v>
      </c>
      <c r="D155" s="30" t="s">
        <v>40</v>
      </c>
      <c r="E155" s="22">
        <f>'[1]Arkusz1'!N153</f>
        <v>80.27</v>
      </c>
      <c r="F155" s="23">
        <f>'[1]Arkusz1'!I153</f>
        <v>80.27</v>
      </c>
      <c r="G155" s="31"/>
      <c r="H155" s="31"/>
      <c r="I155" s="23">
        <f t="shared" si="15"/>
        <v>80.27</v>
      </c>
      <c r="J155" s="22">
        <f>'[1]Arkusz1'!M153</f>
        <v>0</v>
      </c>
      <c r="K155" s="32"/>
      <c r="L155" s="32"/>
      <c r="M155" s="22">
        <f t="shared" si="16"/>
        <v>0</v>
      </c>
      <c r="N155" s="22">
        <f t="shared" si="17"/>
        <v>80.27</v>
      </c>
    </row>
    <row r="156" spans="1:14" ht="15" customHeight="1">
      <c r="A156" s="39"/>
      <c r="B156" s="30"/>
      <c r="C156" s="29">
        <v>4750</v>
      </c>
      <c r="D156" s="30" t="s">
        <v>41</v>
      </c>
      <c r="E156" s="22">
        <f>'[1]Arkusz1'!N154</f>
        <v>670.15</v>
      </c>
      <c r="F156" s="23">
        <f>'[1]Arkusz1'!I154</f>
        <v>670.15</v>
      </c>
      <c r="G156" s="31"/>
      <c r="H156" s="31"/>
      <c r="I156" s="23">
        <f t="shared" si="15"/>
        <v>670.15</v>
      </c>
      <c r="J156" s="22">
        <f>'[1]Arkusz1'!M154</f>
        <v>0</v>
      </c>
      <c r="K156" s="32"/>
      <c r="L156" s="32"/>
      <c r="M156" s="22">
        <f t="shared" si="16"/>
        <v>0</v>
      </c>
      <c r="N156" s="22">
        <f t="shared" si="17"/>
        <v>670.15</v>
      </c>
    </row>
    <row r="157" spans="1:14" ht="12.75" customHeight="1">
      <c r="A157" s="39"/>
      <c r="B157" s="30"/>
      <c r="C157" s="29"/>
      <c r="D157" s="30"/>
      <c r="E157" s="22"/>
      <c r="F157" s="23"/>
      <c r="G157" s="31"/>
      <c r="H157" s="31"/>
      <c r="I157" s="23"/>
      <c r="J157" s="22"/>
      <c r="K157" s="32"/>
      <c r="L157" s="32"/>
      <c r="M157" s="22"/>
      <c r="N157" s="22"/>
    </row>
    <row r="158" spans="1:14" s="24" customFormat="1" ht="12.75" customHeight="1">
      <c r="A158" s="35">
        <v>754</v>
      </c>
      <c r="B158" s="40"/>
      <c r="C158" s="19"/>
      <c r="D158" s="40" t="s">
        <v>93</v>
      </c>
      <c r="E158" s="22">
        <f>'[1]Arkusz1'!N156</f>
        <v>103410</v>
      </c>
      <c r="F158" s="23">
        <f>'[1]Arkusz1'!I156</f>
        <v>91410</v>
      </c>
      <c r="G158" s="22">
        <f>G159+G177+G184+G193</f>
        <v>19553</v>
      </c>
      <c r="H158" s="22">
        <f>H159+H177+H184+H193</f>
        <v>8086</v>
      </c>
      <c r="I158" s="23">
        <f>F158+G158-H158</f>
        <v>102877</v>
      </c>
      <c r="J158" s="22">
        <f>'[1]Arkusz1'!M156</f>
        <v>12000</v>
      </c>
      <c r="K158" s="22">
        <f>K159+K177+K184+K193</f>
        <v>7000</v>
      </c>
      <c r="L158" s="22">
        <f>L159+L177+L184+L193</f>
        <v>7000</v>
      </c>
      <c r="M158" s="22">
        <f aca="true" t="shared" si="18" ref="M158:M175">J158+K158-L158</f>
        <v>12000</v>
      </c>
      <c r="N158" s="22">
        <f aca="true" t="shared" si="19" ref="N158:N175">I158+M158</f>
        <v>114877</v>
      </c>
    </row>
    <row r="159" spans="1:14" s="24" customFormat="1" ht="12.75" customHeight="1">
      <c r="A159" s="38"/>
      <c r="B159" s="26">
        <v>75412</v>
      </c>
      <c r="C159" s="25"/>
      <c r="D159" s="26" t="s">
        <v>94</v>
      </c>
      <c r="E159" s="22">
        <f>'[1]Arkusz1'!N157</f>
        <v>84260</v>
      </c>
      <c r="F159" s="23">
        <f>'[1]Arkusz1'!I157</f>
        <v>77260</v>
      </c>
      <c r="G159" s="27">
        <f>SUM(G160:G175)</f>
        <v>6467</v>
      </c>
      <c r="H159" s="27">
        <f>SUM(H160:H175)</f>
        <v>6245</v>
      </c>
      <c r="I159" s="23">
        <f>F159+G159-H159</f>
        <v>77482</v>
      </c>
      <c r="J159" s="22">
        <f>'[1]Arkusz1'!M157</f>
        <v>7000</v>
      </c>
      <c r="K159" s="28">
        <f>SUM(K160:K175)</f>
        <v>7000</v>
      </c>
      <c r="L159" s="28">
        <f>SUM(L160:L175)</f>
        <v>7000</v>
      </c>
      <c r="M159" s="22">
        <f t="shared" si="18"/>
        <v>7000</v>
      </c>
      <c r="N159" s="22">
        <f t="shared" si="19"/>
        <v>84482</v>
      </c>
    </row>
    <row r="160" spans="1:14" ht="12.75" customHeight="1">
      <c r="A160" s="39"/>
      <c r="B160" s="30"/>
      <c r="C160" s="29">
        <v>2820</v>
      </c>
      <c r="D160" s="30" t="s">
        <v>95</v>
      </c>
      <c r="E160" s="22"/>
      <c r="F160" s="23"/>
      <c r="G160" s="31"/>
      <c r="H160" s="31"/>
      <c r="I160" s="23"/>
      <c r="J160" s="22"/>
      <c r="K160" s="32"/>
      <c r="L160" s="32"/>
      <c r="M160" s="22">
        <f t="shared" si="18"/>
        <v>0</v>
      </c>
      <c r="N160" s="22">
        <f t="shared" si="19"/>
        <v>0</v>
      </c>
    </row>
    <row r="161" spans="1:14" ht="12.75" customHeight="1">
      <c r="A161" s="39"/>
      <c r="B161" s="30"/>
      <c r="C161" s="29"/>
      <c r="D161" s="30" t="s">
        <v>96</v>
      </c>
      <c r="E161" s="22">
        <f>'[1]Arkusz1'!N159</f>
        <v>6200</v>
      </c>
      <c r="F161" s="23">
        <f>'[1]Arkusz1'!I159</f>
        <v>6200</v>
      </c>
      <c r="G161" s="31"/>
      <c r="H161" s="31"/>
      <c r="I161" s="23">
        <f aca="true" t="shared" si="20" ref="I161:I175">F161+G161-H161</f>
        <v>6200</v>
      </c>
      <c r="J161" s="22">
        <f>'[1]Arkusz1'!M159</f>
        <v>0</v>
      </c>
      <c r="K161" s="32"/>
      <c r="L161" s="32"/>
      <c r="M161" s="22">
        <f t="shared" si="18"/>
        <v>0</v>
      </c>
      <c r="N161" s="22">
        <f t="shared" si="19"/>
        <v>6200</v>
      </c>
    </row>
    <row r="162" spans="1:14" ht="12.75" customHeight="1">
      <c r="A162" s="39"/>
      <c r="B162" s="30"/>
      <c r="C162" s="29">
        <v>3030</v>
      </c>
      <c r="D162" s="30" t="s">
        <v>97</v>
      </c>
      <c r="E162" s="22">
        <f>'[1]Arkusz1'!N160</f>
        <v>16000</v>
      </c>
      <c r="F162" s="23">
        <f>'[1]Arkusz1'!I160</f>
        <v>16000</v>
      </c>
      <c r="G162" s="31"/>
      <c r="H162" s="31">
        <v>6245</v>
      </c>
      <c r="I162" s="23">
        <f t="shared" si="20"/>
        <v>9755</v>
      </c>
      <c r="J162" s="22">
        <f>'[1]Arkusz1'!M160</f>
        <v>0</v>
      </c>
      <c r="K162" s="32"/>
      <c r="L162" s="32"/>
      <c r="M162" s="22">
        <f t="shared" si="18"/>
        <v>0</v>
      </c>
      <c r="N162" s="22">
        <f t="shared" si="19"/>
        <v>9755</v>
      </c>
    </row>
    <row r="163" spans="1:14" ht="12.75" customHeight="1">
      <c r="A163" s="39"/>
      <c r="B163" s="30"/>
      <c r="C163" s="29">
        <v>4110</v>
      </c>
      <c r="D163" s="30" t="s">
        <v>90</v>
      </c>
      <c r="E163" s="22">
        <f>'[1]Arkusz1'!N161</f>
        <v>200</v>
      </c>
      <c r="F163" s="23">
        <f>'[1]Arkusz1'!I161</f>
        <v>200</v>
      </c>
      <c r="G163" s="31"/>
      <c r="H163" s="31"/>
      <c r="I163" s="23">
        <f t="shared" si="20"/>
        <v>200</v>
      </c>
      <c r="J163" s="22">
        <f>'[1]Arkusz1'!M161</f>
        <v>0</v>
      </c>
      <c r="K163" s="32"/>
      <c r="L163" s="32"/>
      <c r="M163" s="22">
        <f t="shared" si="18"/>
        <v>0</v>
      </c>
      <c r="N163" s="22">
        <f t="shared" si="19"/>
        <v>200</v>
      </c>
    </row>
    <row r="164" spans="1:14" ht="12.75" customHeight="1">
      <c r="A164" s="39"/>
      <c r="B164" s="30"/>
      <c r="C164" s="29">
        <v>4170</v>
      </c>
      <c r="D164" s="30" t="s">
        <v>98</v>
      </c>
      <c r="E164" s="22">
        <f>'[1]Arkusz1'!N162</f>
        <v>10440</v>
      </c>
      <c r="F164" s="23">
        <f>'[1]Arkusz1'!I162</f>
        <v>10440</v>
      </c>
      <c r="G164" s="31"/>
      <c r="H164" s="31"/>
      <c r="I164" s="23">
        <f t="shared" si="20"/>
        <v>10440</v>
      </c>
      <c r="J164" s="22">
        <f>'[1]Arkusz1'!M162</f>
        <v>0</v>
      </c>
      <c r="K164" s="32"/>
      <c r="L164" s="32"/>
      <c r="M164" s="22">
        <f t="shared" si="18"/>
        <v>0</v>
      </c>
      <c r="N164" s="22">
        <f t="shared" si="19"/>
        <v>10440</v>
      </c>
    </row>
    <row r="165" spans="1:14" ht="12.75" customHeight="1">
      <c r="A165" s="39"/>
      <c r="B165" s="30"/>
      <c r="C165" s="29">
        <v>4210</v>
      </c>
      <c r="D165" s="30" t="s">
        <v>99</v>
      </c>
      <c r="E165" s="22">
        <f>'[1]Arkusz1'!N163</f>
        <v>13850</v>
      </c>
      <c r="F165" s="23">
        <f>'[1]Arkusz1'!I163</f>
        <v>13850</v>
      </c>
      <c r="G165" s="31">
        <v>5000</v>
      </c>
      <c r="H165" s="31"/>
      <c r="I165" s="23">
        <f t="shared" si="20"/>
        <v>18850</v>
      </c>
      <c r="J165" s="22">
        <f>'[1]Arkusz1'!M163</f>
        <v>0</v>
      </c>
      <c r="K165" s="32"/>
      <c r="L165" s="32"/>
      <c r="M165" s="22">
        <f t="shared" si="18"/>
        <v>0</v>
      </c>
      <c r="N165" s="22">
        <f t="shared" si="19"/>
        <v>18850</v>
      </c>
    </row>
    <row r="166" spans="1:14" ht="12.75" customHeight="1">
      <c r="A166" s="39"/>
      <c r="B166" s="30"/>
      <c r="C166" s="29">
        <v>4260</v>
      </c>
      <c r="D166" s="30" t="s">
        <v>70</v>
      </c>
      <c r="E166" s="22">
        <f>'[1]Arkusz1'!N164</f>
        <v>6000</v>
      </c>
      <c r="F166" s="23">
        <f>'[1]Arkusz1'!I164</f>
        <v>6000</v>
      </c>
      <c r="G166" s="31"/>
      <c r="H166" s="31"/>
      <c r="I166" s="23">
        <f t="shared" si="20"/>
        <v>6000</v>
      </c>
      <c r="J166" s="22">
        <f>'[1]Arkusz1'!M164</f>
        <v>0</v>
      </c>
      <c r="K166" s="32"/>
      <c r="L166" s="32"/>
      <c r="M166" s="22">
        <f t="shared" si="18"/>
        <v>0</v>
      </c>
      <c r="N166" s="22">
        <f t="shared" si="19"/>
        <v>6000</v>
      </c>
    </row>
    <row r="167" spans="1:14" ht="12.75" customHeight="1">
      <c r="A167" s="39"/>
      <c r="B167" s="30"/>
      <c r="C167" s="29">
        <v>4270</v>
      </c>
      <c r="D167" s="30" t="s">
        <v>51</v>
      </c>
      <c r="E167" s="22">
        <f>'[1]Arkusz1'!N165</f>
        <v>3600</v>
      </c>
      <c r="F167" s="23">
        <f>'[1]Arkusz1'!I165</f>
        <v>3600</v>
      </c>
      <c r="G167" s="31">
        <v>1467</v>
      </c>
      <c r="H167" s="31"/>
      <c r="I167" s="23">
        <f t="shared" si="20"/>
        <v>5067</v>
      </c>
      <c r="J167" s="22">
        <f>'[1]Arkusz1'!M165</f>
        <v>0</v>
      </c>
      <c r="K167" s="32"/>
      <c r="L167" s="32"/>
      <c r="M167" s="22">
        <f t="shared" si="18"/>
        <v>0</v>
      </c>
      <c r="N167" s="22">
        <f t="shared" si="19"/>
        <v>5067</v>
      </c>
    </row>
    <row r="168" spans="1:14" ht="12.75" customHeight="1">
      <c r="A168" s="39"/>
      <c r="B168" s="30"/>
      <c r="C168" s="29">
        <v>4280</v>
      </c>
      <c r="D168" s="30" t="s">
        <v>71</v>
      </c>
      <c r="E168" s="22">
        <f>'[1]Arkusz1'!N166</f>
        <v>1624</v>
      </c>
      <c r="F168" s="23">
        <f>'[1]Arkusz1'!I166</f>
        <v>1624</v>
      </c>
      <c r="G168" s="31"/>
      <c r="H168" s="31"/>
      <c r="I168" s="23">
        <f t="shared" si="20"/>
        <v>1624</v>
      </c>
      <c r="J168" s="22">
        <f>'[1]Arkusz1'!M166</f>
        <v>0</v>
      </c>
      <c r="K168" s="32"/>
      <c r="L168" s="32"/>
      <c r="M168" s="22">
        <f t="shared" si="18"/>
        <v>0</v>
      </c>
      <c r="N168" s="22">
        <f t="shared" si="19"/>
        <v>1624</v>
      </c>
    </row>
    <row r="169" spans="1:14" ht="12.75" customHeight="1">
      <c r="A169" s="39"/>
      <c r="B169" s="30"/>
      <c r="C169" s="29">
        <v>4300</v>
      </c>
      <c r="D169" s="30" t="s">
        <v>100</v>
      </c>
      <c r="E169" s="22">
        <f>'[1]Arkusz1'!N167</f>
        <v>7600</v>
      </c>
      <c r="F169" s="23">
        <f>'[1]Arkusz1'!I167</f>
        <v>7600</v>
      </c>
      <c r="G169" s="31"/>
      <c r="H169" s="31"/>
      <c r="I169" s="23">
        <f t="shared" si="20"/>
        <v>7600</v>
      </c>
      <c r="J169" s="22">
        <f>'[1]Arkusz1'!M167</f>
        <v>0</v>
      </c>
      <c r="K169" s="32"/>
      <c r="L169" s="32"/>
      <c r="M169" s="22">
        <f t="shared" si="18"/>
        <v>0</v>
      </c>
      <c r="N169" s="22">
        <f t="shared" si="19"/>
        <v>7600</v>
      </c>
    </row>
    <row r="170" spans="1:14" ht="27.75" customHeight="1">
      <c r="A170" s="39"/>
      <c r="B170" s="30"/>
      <c r="C170" s="29">
        <v>4370</v>
      </c>
      <c r="D170" s="37" t="s">
        <v>74</v>
      </c>
      <c r="E170" s="22">
        <f>'[1]Arkusz1'!N168</f>
        <v>2500</v>
      </c>
      <c r="F170" s="23">
        <f>'[1]Arkusz1'!I168</f>
        <v>2500</v>
      </c>
      <c r="G170" s="31"/>
      <c r="H170" s="31"/>
      <c r="I170" s="23">
        <f t="shared" si="20"/>
        <v>2500</v>
      </c>
      <c r="J170" s="22">
        <f>'[1]Arkusz1'!M168</f>
        <v>0</v>
      </c>
      <c r="K170" s="32"/>
      <c r="L170" s="32"/>
      <c r="M170" s="22">
        <f t="shared" si="18"/>
        <v>0</v>
      </c>
      <c r="N170" s="22">
        <f t="shared" si="19"/>
        <v>2500</v>
      </c>
    </row>
    <row r="171" spans="1:14" ht="14.25" customHeight="1">
      <c r="A171" s="39"/>
      <c r="B171" s="30"/>
      <c r="C171" s="29">
        <v>4410</v>
      </c>
      <c r="D171" s="30" t="s">
        <v>92</v>
      </c>
      <c r="E171" s="22">
        <f>'[1]Arkusz1'!N169</f>
        <v>800</v>
      </c>
      <c r="F171" s="23">
        <f>'[1]Arkusz1'!I169</f>
        <v>800</v>
      </c>
      <c r="G171" s="31"/>
      <c r="H171" s="31"/>
      <c r="I171" s="23">
        <f t="shared" si="20"/>
        <v>800</v>
      </c>
      <c r="J171" s="22">
        <f>'[1]Arkusz1'!M169</f>
        <v>0</v>
      </c>
      <c r="K171" s="32"/>
      <c r="L171" s="32"/>
      <c r="M171" s="22">
        <f t="shared" si="18"/>
        <v>0</v>
      </c>
      <c r="N171" s="22">
        <f t="shared" si="19"/>
        <v>800</v>
      </c>
    </row>
    <row r="172" spans="1:14" ht="15">
      <c r="A172" s="39"/>
      <c r="B172" s="30"/>
      <c r="C172" s="29">
        <v>4430</v>
      </c>
      <c r="D172" s="30" t="s">
        <v>85</v>
      </c>
      <c r="E172" s="22">
        <f>'[1]Arkusz1'!N170</f>
        <v>8446</v>
      </c>
      <c r="F172" s="23">
        <f>'[1]Arkusz1'!I170</f>
        <v>8446</v>
      </c>
      <c r="G172" s="31"/>
      <c r="H172" s="31"/>
      <c r="I172" s="23">
        <f t="shared" si="20"/>
        <v>8446</v>
      </c>
      <c r="J172" s="22">
        <f>'[1]Arkusz1'!M170</f>
        <v>0</v>
      </c>
      <c r="K172" s="32"/>
      <c r="L172" s="32"/>
      <c r="M172" s="22">
        <f t="shared" si="18"/>
        <v>0</v>
      </c>
      <c r="N172" s="22">
        <f t="shared" si="19"/>
        <v>8446</v>
      </c>
    </row>
    <row r="173" spans="1:14" ht="15">
      <c r="A173" s="39"/>
      <c r="B173" s="30"/>
      <c r="C173" s="29">
        <v>6057</v>
      </c>
      <c r="D173" s="30" t="s">
        <v>28</v>
      </c>
      <c r="E173" s="22">
        <v>0</v>
      </c>
      <c r="F173" s="23">
        <v>0</v>
      </c>
      <c r="G173" s="31"/>
      <c r="H173" s="31"/>
      <c r="I173" s="23">
        <f>F173+G173-H173</f>
        <v>0</v>
      </c>
      <c r="J173" s="22">
        <f>'[1]Arkusz1'!M169</f>
        <v>0</v>
      </c>
      <c r="K173" s="32">
        <v>5950</v>
      </c>
      <c r="L173" s="32"/>
      <c r="M173" s="22">
        <f>J173+K173-L173</f>
        <v>5950</v>
      </c>
      <c r="N173" s="22">
        <f>I173+M173</f>
        <v>5950</v>
      </c>
    </row>
    <row r="174" spans="1:14" ht="15">
      <c r="A174" s="39"/>
      <c r="B174" s="30"/>
      <c r="C174" s="29">
        <v>6059</v>
      </c>
      <c r="D174" s="30" t="s">
        <v>28</v>
      </c>
      <c r="E174" s="22">
        <v>0</v>
      </c>
      <c r="F174" s="23">
        <v>0</v>
      </c>
      <c r="G174" s="31"/>
      <c r="H174" s="31"/>
      <c r="I174" s="23">
        <f>F174+G174-H174</f>
        <v>0</v>
      </c>
      <c r="J174" s="22">
        <f>'[1]Arkusz1'!M170</f>
        <v>0</v>
      </c>
      <c r="K174" s="32">
        <v>1050</v>
      </c>
      <c r="L174" s="32"/>
      <c r="M174" s="22">
        <f>J174+K174-L174</f>
        <v>1050</v>
      </c>
      <c r="N174" s="22">
        <f>I174+M174</f>
        <v>1050</v>
      </c>
    </row>
    <row r="175" spans="1:14" ht="12.75" customHeight="1">
      <c r="A175" s="39"/>
      <c r="B175" s="30"/>
      <c r="C175" s="29">
        <v>6050</v>
      </c>
      <c r="D175" s="30" t="s">
        <v>28</v>
      </c>
      <c r="E175" s="22">
        <f>'[1]Arkusz1'!N171</f>
        <v>7000</v>
      </c>
      <c r="F175" s="23">
        <f>'[1]Arkusz1'!I171</f>
        <v>0</v>
      </c>
      <c r="G175" s="31"/>
      <c r="H175" s="31"/>
      <c r="I175" s="23">
        <f t="shared" si="20"/>
        <v>0</v>
      </c>
      <c r="J175" s="22">
        <f>'[1]Arkusz1'!M171</f>
        <v>7000</v>
      </c>
      <c r="K175" s="32"/>
      <c r="L175" s="32">
        <v>7000</v>
      </c>
      <c r="M175" s="22">
        <f t="shared" si="18"/>
        <v>0</v>
      </c>
      <c r="N175" s="22">
        <f t="shared" si="19"/>
        <v>0</v>
      </c>
    </row>
    <row r="176" spans="1:14" ht="12.75" customHeight="1">
      <c r="A176" s="39"/>
      <c r="B176" s="30"/>
      <c r="C176" s="29"/>
      <c r="D176" s="30"/>
      <c r="E176" s="22"/>
      <c r="F176" s="23"/>
      <c r="G176" s="31"/>
      <c r="H176" s="31"/>
      <c r="I176" s="23"/>
      <c r="J176" s="22"/>
      <c r="K176" s="32"/>
      <c r="L176" s="32"/>
      <c r="M176" s="22"/>
      <c r="N176" s="22"/>
    </row>
    <row r="177" spans="1:14" s="24" customFormat="1" ht="12.75" customHeight="1">
      <c r="A177" s="38"/>
      <c r="B177" s="26">
        <v>75414</v>
      </c>
      <c r="C177" s="25"/>
      <c r="D177" s="26" t="s">
        <v>101</v>
      </c>
      <c r="E177" s="22">
        <f>'[1]Arkusz1'!N173</f>
        <v>6650</v>
      </c>
      <c r="F177" s="23">
        <f>'[1]Arkusz1'!I173</f>
        <v>1650</v>
      </c>
      <c r="G177" s="27"/>
      <c r="H177" s="27"/>
      <c r="I177" s="23">
        <f aca="true" t="shared" si="21" ref="I177:I182">F177+G177-H177</f>
        <v>1650</v>
      </c>
      <c r="J177" s="22">
        <f>'[1]Arkusz1'!M173</f>
        <v>5000</v>
      </c>
      <c r="K177" s="28">
        <f>SUM(K178:K182)</f>
        <v>0</v>
      </c>
      <c r="L177" s="28">
        <f>SUM(L178:L182)</f>
        <v>0</v>
      </c>
      <c r="M177" s="22">
        <f aca="true" t="shared" si="22" ref="M177:M182">J177+K177-L177</f>
        <v>5000</v>
      </c>
      <c r="N177" s="22">
        <f aca="true" t="shared" si="23" ref="N177:N182">I177+M177</f>
        <v>6650</v>
      </c>
    </row>
    <row r="178" spans="1:14" ht="12.75" customHeight="1">
      <c r="A178" s="39"/>
      <c r="B178" s="26"/>
      <c r="C178" s="29">
        <v>4170</v>
      </c>
      <c r="D178" s="30" t="s">
        <v>98</v>
      </c>
      <c r="E178" s="22">
        <f>'[1]Arkusz1'!N174</f>
        <v>700</v>
      </c>
      <c r="F178" s="23">
        <f>'[1]Arkusz1'!I174</f>
        <v>700</v>
      </c>
      <c r="G178" s="31"/>
      <c r="H178" s="31"/>
      <c r="I178" s="23">
        <f t="shared" si="21"/>
        <v>700</v>
      </c>
      <c r="J178" s="22">
        <f>'[1]Arkusz1'!M174</f>
        <v>0</v>
      </c>
      <c r="K178" s="32"/>
      <c r="L178" s="32"/>
      <c r="M178" s="22">
        <f t="shared" si="22"/>
        <v>0</v>
      </c>
      <c r="N178" s="22">
        <f t="shared" si="23"/>
        <v>700</v>
      </c>
    </row>
    <row r="179" spans="1:14" ht="12.75" customHeight="1">
      <c r="A179" s="39"/>
      <c r="B179" s="30"/>
      <c r="C179" s="29">
        <v>4210</v>
      </c>
      <c r="D179" s="30" t="s">
        <v>102</v>
      </c>
      <c r="E179" s="22">
        <f>'[1]Arkusz1'!N175</f>
        <v>350</v>
      </c>
      <c r="F179" s="23">
        <f>'[1]Arkusz1'!I175</f>
        <v>350</v>
      </c>
      <c r="G179" s="31"/>
      <c r="H179" s="31"/>
      <c r="I179" s="23">
        <f t="shared" si="21"/>
        <v>350</v>
      </c>
      <c r="J179" s="22">
        <f>'[1]Arkusz1'!M175</f>
        <v>0</v>
      </c>
      <c r="K179" s="32"/>
      <c r="L179" s="32"/>
      <c r="M179" s="22">
        <f t="shared" si="22"/>
        <v>0</v>
      </c>
      <c r="N179" s="22">
        <f t="shared" si="23"/>
        <v>350</v>
      </c>
    </row>
    <row r="180" spans="1:14" ht="12.75" customHeight="1">
      <c r="A180" s="39"/>
      <c r="B180" s="30"/>
      <c r="C180" s="29">
        <v>4300</v>
      </c>
      <c r="D180" s="30" t="s">
        <v>100</v>
      </c>
      <c r="E180" s="22">
        <f>'[1]Arkusz1'!N176</f>
        <v>200</v>
      </c>
      <c r="F180" s="23">
        <f>'[1]Arkusz1'!I176</f>
        <v>200</v>
      </c>
      <c r="G180" s="31"/>
      <c r="H180" s="31"/>
      <c r="I180" s="23">
        <f t="shared" si="21"/>
        <v>200</v>
      </c>
      <c r="J180" s="22">
        <f>'[1]Arkusz1'!M176</f>
        <v>0</v>
      </c>
      <c r="K180" s="32"/>
      <c r="L180" s="32"/>
      <c r="M180" s="22">
        <f t="shared" si="22"/>
        <v>0</v>
      </c>
      <c r="N180" s="22">
        <f t="shared" si="23"/>
        <v>200</v>
      </c>
    </row>
    <row r="181" spans="1:14" ht="12.75" customHeight="1">
      <c r="A181" s="39"/>
      <c r="B181" s="30"/>
      <c r="C181" s="29">
        <v>4410</v>
      </c>
      <c r="D181" s="30" t="s">
        <v>92</v>
      </c>
      <c r="E181" s="22">
        <f>'[1]Arkusz1'!N177</f>
        <v>400</v>
      </c>
      <c r="F181" s="23">
        <f>'[1]Arkusz1'!I177</f>
        <v>400</v>
      </c>
      <c r="G181" s="31"/>
      <c r="H181" s="31"/>
      <c r="I181" s="23">
        <f t="shared" si="21"/>
        <v>400</v>
      </c>
      <c r="J181" s="22">
        <f>'[1]Arkusz1'!M177</f>
        <v>0</v>
      </c>
      <c r="K181" s="32"/>
      <c r="L181" s="32"/>
      <c r="M181" s="22">
        <f t="shared" si="22"/>
        <v>0</v>
      </c>
      <c r="N181" s="22">
        <f t="shared" si="23"/>
        <v>400</v>
      </c>
    </row>
    <row r="182" spans="1:14" ht="12.75" customHeight="1">
      <c r="A182" s="39"/>
      <c r="B182" s="30"/>
      <c r="C182" s="29">
        <v>6050</v>
      </c>
      <c r="D182" s="30" t="s">
        <v>28</v>
      </c>
      <c r="E182" s="22">
        <f>'[1]Arkusz1'!N178</f>
        <v>5000</v>
      </c>
      <c r="F182" s="23">
        <f>'[1]Arkusz1'!I178</f>
        <v>0</v>
      </c>
      <c r="G182" s="31"/>
      <c r="H182" s="31"/>
      <c r="I182" s="23">
        <f t="shared" si="21"/>
        <v>0</v>
      </c>
      <c r="J182" s="22">
        <f>'[1]Arkusz1'!M178</f>
        <v>5000</v>
      </c>
      <c r="K182" s="32"/>
      <c r="L182" s="32"/>
      <c r="M182" s="22">
        <f t="shared" si="22"/>
        <v>5000</v>
      </c>
      <c r="N182" s="22">
        <f t="shared" si="23"/>
        <v>5000</v>
      </c>
    </row>
    <row r="183" spans="1:14" ht="16.5" customHeight="1">
      <c r="A183" s="39"/>
      <c r="B183" s="30"/>
      <c r="C183" s="29"/>
      <c r="D183" s="30"/>
      <c r="E183" s="22"/>
      <c r="F183" s="23"/>
      <c r="G183" s="31"/>
      <c r="H183" s="31"/>
      <c r="I183" s="23"/>
      <c r="J183" s="22"/>
      <c r="K183" s="32"/>
      <c r="L183" s="32"/>
      <c r="M183" s="22"/>
      <c r="N183" s="22"/>
    </row>
    <row r="184" spans="1:14" s="24" customFormat="1" ht="15" customHeight="1">
      <c r="A184" s="38"/>
      <c r="B184" s="26">
        <v>75421</v>
      </c>
      <c r="C184" s="25"/>
      <c r="D184" s="26" t="s">
        <v>103</v>
      </c>
      <c r="E184" s="22">
        <f>'[1]Arkusz1'!N180</f>
        <v>12500</v>
      </c>
      <c r="F184" s="23">
        <f>'[1]Arkusz1'!I180</f>
        <v>12500</v>
      </c>
      <c r="G184" s="27">
        <f>SUM(G185:G191)</f>
        <v>0</v>
      </c>
      <c r="H184" s="27">
        <f>SUM(H185:H191)</f>
        <v>1841</v>
      </c>
      <c r="I184" s="23">
        <f aca="true" t="shared" si="24" ref="I184:I191">F184+G184-H184</f>
        <v>10659</v>
      </c>
      <c r="J184" s="22">
        <f>'[1]Arkusz1'!M180</f>
        <v>0</v>
      </c>
      <c r="K184" s="28">
        <f>SUM(K189:K191)</f>
        <v>0</v>
      </c>
      <c r="L184" s="28">
        <f>SUM(L189:L191)</f>
        <v>0</v>
      </c>
      <c r="M184" s="22">
        <f aca="true" t="shared" si="25" ref="M184:M191">J184+K184-L184</f>
        <v>0</v>
      </c>
      <c r="N184" s="22">
        <f aca="true" t="shared" si="26" ref="N184:N191">I184+M184</f>
        <v>10659</v>
      </c>
    </row>
    <row r="185" spans="1:14" ht="12.75" customHeight="1">
      <c r="A185" s="39"/>
      <c r="B185" s="26"/>
      <c r="C185" s="29">
        <v>4170</v>
      </c>
      <c r="D185" s="30" t="s">
        <v>98</v>
      </c>
      <c r="E185" s="22">
        <f>'[1]Arkusz1'!N181</f>
        <v>500</v>
      </c>
      <c r="F185" s="23">
        <f>'[1]Arkusz1'!I181</f>
        <v>500</v>
      </c>
      <c r="G185" s="31"/>
      <c r="H185" s="31"/>
      <c r="I185" s="23">
        <f t="shared" si="24"/>
        <v>500</v>
      </c>
      <c r="J185" s="22">
        <f>'[1]Arkusz1'!M181</f>
        <v>0</v>
      </c>
      <c r="K185" s="32"/>
      <c r="L185" s="32"/>
      <c r="M185" s="22">
        <f t="shared" si="25"/>
        <v>0</v>
      </c>
      <c r="N185" s="22">
        <f t="shared" si="26"/>
        <v>500</v>
      </c>
    </row>
    <row r="186" spans="1:14" ht="12.75" customHeight="1">
      <c r="A186" s="39"/>
      <c r="B186" s="30"/>
      <c r="C186" s="29">
        <v>4210</v>
      </c>
      <c r="D186" s="30" t="s">
        <v>102</v>
      </c>
      <c r="E186" s="22">
        <f>'[1]Arkusz1'!N182</f>
        <v>6600</v>
      </c>
      <c r="F186" s="23">
        <f>'[1]Arkusz1'!I182</f>
        <v>6600</v>
      </c>
      <c r="G186" s="31"/>
      <c r="H186" s="31">
        <v>775</v>
      </c>
      <c r="I186" s="23">
        <f t="shared" si="24"/>
        <v>5825</v>
      </c>
      <c r="J186" s="22">
        <f>'[1]Arkusz1'!M182</f>
        <v>0</v>
      </c>
      <c r="K186" s="32"/>
      <c r="L186" s="32"/>
      <c r="M186" s="22">
        <f t="shared" si="25"/>
        <v>0</v>
      </c>
      <c r="N186" s="22">
        <f t="shared" si="26"/>
        <v>5825</v>
      </c>
    </row>
    <row r="187" spans="1:14" ht="12.75" customHeight="1">
      <c r="A187" s="39"/>
      <c r="B187" s="30"/>
      <c r="C187" s="29">
        <v>4220</v>
      </c>
      <c r="D187" s="30" t="s">
        <v>104</v>
      </c>
      <c r="E187" s="22">
        <f>'[1]Arkusz1'!N183</f>
        <v>700</v>
      </c>
      <c r="F187" s="23">
        <f>'[1]Arkusz1'!I183</f>
        <v>700</v>
      </c>
      <c r="G187" s="31"/>
      <c r="H187" s="31">
        <v>303</v>
      </c>
      <c r="I187" s="23">
        <f t="shared" si="24"/>
        <v>397</v>
      </c>
      <c r="J187" s="22">
        <f>'[1]Arkusz1'!M183</f>
        <v>0</v>
      </c>
      <c r="K187" s="32"/>
      <c r="L187" s="32"/>
      <c r="M187" s="22">
        <f t="shared" si="25"/>
        <v>0</v>
      </c>
      <c r="N187" s="22">
        <f t="shared" si="26"/>
        <v>397</v>
      </c>
    </row>
    <row r="188" spans="1:14" ht="12.75" customHeight="1">
      <c r="A188" s="39"/>
      <c r="B188" s="30"/>
      <c r="C188" s="29">
        <v>4300</v>
      </c>
      <c r="D188" s="30" t="s">
        <v>100</v>
      </c>
      <c r="E188" s="22">
        <f>'[1]Arkusz1'!N184</f>
        <v>4000</v>
      </c>
      <c r="F188" s="23">
        <f>'[1]Arkusz1'!I184</f>
        <v>4000</v>
      </c>
      <c r="G188" s="31"/>
      <c r="H188" s="31">
        <v>763</v>
      </c>
      <c r="I188" s="23">
        <f t="shared" si="24"/>
        <v>3237</v>
      </c>
      <c r="J188" s="22">
        <f>'[1]Arkusz1'!M184</f>
        <v>0</v>
      </c>
      <c r="K188" s="32"/>
      <c r="L188" s="32"/>
      <c r="M188" s="22">
        <f t="shared" si="25"/>
        <v>0</v>
      </c>
      <c r="N188" s="22">
        <f t="shared" si="26"/>
        <v>3237</v>
      </c>
    </row>
    <row r="189" spans="1:14" ht="26.25">
      <c r="A189" s="39"/>
      <c r="B189" s="26"/>
      <c r="C189" s="29">
        <v>4360</v>
      </c>
      <c r="D189" s="36" t="s">
        <v>73</v>
      </c>
      <c r="E189" s="22">
        <f>'[1]Arkusz1'!N185</f>
        <v>500</v>
      </c>
      <c r="F189" s="23">
        <f>'[1]Arkusz1'!I185</f>
        <v>500</v>
      </c>
      <c r="G189" s="31"/>
      <c r="H189" s="31"/>
      <c r="I189" s="23">
        <f t="shared" si="24"/>
        <v>500</v>
      </c>
      <c r="J189" s="22">
        <f>'[1]Arkusz1'!M185</f>
        <v>0</v>
      </c>
      <c r="K189" s="32"/>
      <c r="L189" s="32"/>
      <c r="M189" s="22">
        <f t="shared" si="25"/>
        <v>0</v>
      </c>
      <c r="N189" s="22">
        <f t="shared" si="26"/>
        <v>500</v>
      </c>
    </row>
    <row r="190" spans="1:14" ht="12.75" customHeight="1">
      <c r="A190" s="39"/>
      <c r="B190" s="30"/>
      <c r="C190" s="29">
        <v>4410</v>
      </c>
      <c r="D190" s="30" t="s">
        <v>75</v>
      </c>
      <c r="E190" s="22">
        <f>'[1]Arkusz1'!N186</f>
        <v>200</v>
      </c>
      <c r="F190" s="23">
        <f>'[1]Arkusz1'!I186</f>
        <v>200</v>
      </c>
      <c r="G190" s="31"/>
      <c r="H190" s="31"/>
      <c r="I190" s="23">
        <f t="shared" si="24"/>
        <v>200</v>
      </c>
      <c r="J190" s="22">
        <f>'[1]Arkusz1'!M186</f>
        <v>0</v>
      </c>
      <c r="K190" s="32"/>
      <c r="L190" s="32"/>
      <c r="M190" s="22">
        <f t="shared" si="25"/>
        <v>0</v>
      </c>
      <c r="N190" s="22">
        <f t="shared" si="26"/>
        <v>200</v>
      </c>
    </row>
    <row r="191" spans="1:14" ht="15">
      <c r="A191" s="39"/>
      <c r="B191" s="30"/>
      <c r="C191" s="29">
        <v>4810</v>
      </c>
      <c r="D191" s="30" t="s">
        <v>105</v>
      </c>
      <c r="E191" s="22">
        <f>'[1]Arkusz1'!N187</f>
        <v>0</v>
      </c>
      <c r="F191" s="23">
        <f>'[1]Arkusz1'!I187</f>
        <v>0</v>
      </c>
      <c r="G191" s="31"/>
      <c r="H191" s="31"/>
      <c r="I191" s="23">
        <f t="shared" si="24"/>
        <v>0</v>
      </c>
      <c r="J191" s="22">
        <f>'[1]Arkusz1'!M187</f>
        <v>0</v>
      </c>
      <c r="K191" s="32"/>
      <c r="L191" s="32"/>
      <c r="M191" s="22">
        <f t="shared" si="25"/>
        <v>0</v>
      </c>
      <c r="N191" s="22">
        <f t="shared" si="26"/>
        <v>0</v>
      </c>
    </row>
    <row r="192" spans="1:14" ht="15">
      <c r="A192" s="39"/>
      <c r="B192" s="30"/>
      <c r="C192" s="29"/>
      <c r="D192" s="30"/>
      <c r="E192" s="22"/>
      <c r="F192" s="23"/>
      <c r="G192" s="31"/>
      <c r="H192" s="31"/>
      <c r="I192" s="23"/>
      <c r="J192" s="22"/>
      <c r="K192" s="32"/>
      <c r="L192" s="32"/>
      <c r="M192" s="22"/>
      <c r="N192" s="22"/>
    </row>
    <row r="193" spans="1:14" s="24" customFormat="1" ht="12.75" customHeight="1">
      <c r="A193" s="38"/>
      <c r="B193" s="26">
        <v>75478</v>
      </c>
      <c r="C193" s="25"/>
      <c r="D193" s="26" t="s">
        <v>106</v>
      </c>
      <c r="E193" s="22">
        <f>'[1]Arkusz1'!N189</f>
        <v>0</v>
      </c>
      <c r="F193" s="23">
        <f>'[1]Arkusz1'!I189</f>
        <v>0</v>
      </c>
      <c r="G193" s="27">
        <f>SUM(G194:G198)</f>
        <v>13086</v>
      </c>
      <c r="H193" s="27">
        <f>SUM(H194:H198)</f>
        <v>0</v>
      </c>
      <c r="I193" s="23">
        <f aca="true" t="shared" si="27" ref="I193:I198">F193+G193-H193</f>
        <v>13086</v>
      </c>
      <c r="J193" s="22">
        <f>'[1]Arkusz1'!M189</f>
        <v>0</v>
      </c>
      <c r="K193" s="28">
        <f>SUM(K195:K198)</f>
        <v>0</v>
      </c>
      <c r="L193" s="28">
        <f>SUM(L195:L198)</f>
        <v>0</v>
      </c>
      <c r="M193" s="22">
        <f aca="true" t="shared" si="28" ref="M193:M198">J193+K193-L193</f>
        <v>0</v>
      </c>
      <c r="N193" s="22">
        <f aca="true" t="shared" si="29" ref="N193:N198">I193+M193</f>
        <v>13086</v>
      </c>
    </row>
    <row r="194" spans="1:14" ht="24.75" customHeight="1">
      <c r="A194" s="46"/>
      <c r="B194" s="47"/>
      <c r="C194" s="29">
        <v>2710</v>
      </c>
      <c r="D194" s="37" t="s">
        <v>107</v>
      </c>
      <c r="E194" s="22">
        <v>0</v>
      </c>
      <c r="F194" s="23">
        <v>0</v>
      </c>
      <c r="G194" s="31">
        <v>5000</v>
      </c>
      <c r="H194" s="31"/>
      <c r="I194" s="23">
        <f>F194+G194-H194</f>
        <v>5000</v>
      </c>
      <c r="J194" s="22">
        <f>'[1]Arkusz1'!M181</f>
        <v>0</v>
      </c>
      <c r="K194" s="32"/>
      <c r="L194" s="32"/>
      <c r="M194" s="22">
        <f>J194+K194-L194</f>
        <v>0</v>
      </c>
      <c r="N194" s="22">
        <f>I194+M194</f>
        <v>5000</v>
      </c>
    </row>
    <row r="195" spans="1:14" ht="12.75" customHeight="1">
      <c r="A195" s="39"/>
      <c r="B195" s="26"/>
      <c r="C195" s="29">
        <v>3030</v>
      </c>
      <c r="D195" s="30" t="s">
        <v>97</v>
      </c>
      <c r="E195" s="22">
        <v>0</v>
      </c>
      <c r="F195" s="23">
        <v>0</v>
      </c>
      <c r="G195" s="31">
        <v>6245</v>
      </c>
      <c r="H195" s="31"/>
      <c r="I195" s="23">
        <f t="shared" si="27"/>
        <v>6245</v>
      </c>
      <c r="J195" s="22">
        <f>'[1]Arkusz1'!M190</f>
        <v>0</v>
      </c>
      <c r="K195" s="32"/>
      <c r="L195" s="32"/>
      <c r="M195" s="22">
        <f t="shared" si="28"/>
        <v>0</v>
      </c>
      <c r="N195" s="22">
        <f t="shared" si="29"/>
        <v>6245</v>
      </c>
    </row>
    <row r="196" spans="1:14" ht="12.75" customHeight="1">
      <c r="A196" s="39"/>
      <c r="B196" s="30"/>
      <c r="C196" s="29">
        <v>4210</v>
      </c>
      <c r="D196" s="30" t="s">
        <v>102</v>
      </c>
      <c r="E196" s="22">
        <v>0</v>
      </c>
      <c r="F196" s="23">
        <v>0</v>
      </c>
      <c r="G196" s="31">
        <v>775</v>
      </c>
      <c r="H196" s="31"/>
      <c r="I196" s="23">
        <f t="shared" si="27"/>
        <v>775</v>
      </c>
      <c r="J196" s="22">
        <f>'[1]Arkusz1'!M191</f>
        <v>0</v>
      </c>
      <c r="K196" s="32"/>
      <c r="L196" s="32"/>
      <c r="M196" s="22">
        <f t="shared" si="28"/>
        <v>0</v>
      </c>
      <c r="N196" s="22">
        <f t="shared" si="29"/>
        <v>775</v>
      </c>
    </row>
    <row r="197" spans="1:14" ht="12.75" customHeight="1">
      <c r="A197" s="39"/>
      <c r="B197" s="30"/>
      <c r="C197" s="29">
        <v>4220</v>
      </c>
      <c r="D197" s="30" t="s">
        <v>104</v>
      </c>
      <c r="E197" s="22">
        <v>0</v>
      </c>
      <c r="F197" s="23">
        <v>0</v>
      </c>
      <c r="G197" s="31">
        <v>303</v>
      </c>
      <c r="H197" s="31"/>
      <c r="I197" s="23">
        <f t="shared" si="27"/>
        <v>303</v>
      </c>
      <c r="J197" s="22">
        <f>'[1]Arkusz1'!M193</f>
        <v>0</v>
      </c>
      <c r="K197" s="32"/>
      <c r="L197" s="32"/>
      <c r="M197" s="22">
        <f t="shared" si="28"/>
        <v>0</v>
      </c>
      <c r="N197" s="22">
        <f t="shared" si="29"/>
        <v>303</v>
      </c>
    </row>
    <row r="198" spans="1:14" ht="12.75" customHeight="1">
      <c r="A198" s="39"/>
      <c r="B198" s="30"/>
      <c r="C198" s="29">
        <v>4300</v>
      </c>
      <c r="D198" s="30" t="s">
        <v>100</v>
      </c>
      <c r="E198" s="22">
        <v>0</v>
      </c>
      <c r="F198" s="23">
        <v>0</v>
      </c>
      <c r="G198" s="31">
        <v>763</v>
      </c>
      <c r="H198" s="31"/>
      <c r="I198" s="23">
        <f t="shared" si="27"/>
        <v>763</v>
      </c>
      <c r="J198" s="22">
        <f>'[1]Arkusz1'!M192</f>
        <v>0</v>
      </c>
      <c r="K198" s="32"/>
      <c r="L198" s="32"/>
      <c r="M198" s="22">
        <f t="shared" si="28"/>
        <v>0</v>
      </c>
      <c r="N198" s="22">
        <f t="shared" si="29"/>
        <v>763</v>
      </c>
    </row>
    <row r="199" spans="1:14" ht="16.5" customHeight="1">
      <c r="A199" s="39"/>
      <c r="B199" s="30"/>
      <c r="C199" s="29"/>
      <c r="D199" s="30"/>
      <c r="E199" s="22"/>
      <c r="F199" s="23"/>
      <c r="G199" s="31"/>
      <c r="H199" s="31"/>
      <c r="I199" s="23"/>
      <c r="J199" s="22"/>
      <c r="K199" s="32"/>
      <c r="L199" s="32"/>
      <c r="M199" s="22"/>
      <c r="N199" s="22"/>
    </row>
    <row r="200" spans="1:14" s="24" customFormat="1" ht="15" customHeight="1">
      <c r="A200" s="35">
        <v>756</v>
      </c>
      <c r="B200" s="40"/>
      <c r="C200" s="19"/>
      <c r="D200" s="48" t="s">
        <v>108</v>
      </c>
      <c r="E200" s="22"/>
      <c r="F200" s="23"/>
      <c r="G200" s="45"/>
      <c r="H200" s="45"/>
      <c r="I200" s="23"/>
      <c r="J200" s="22"/>
      <c r="K200" s="28"/>
      <c r="L200" s="28"/>
      <c r="M200" s="22"/>
      <c r="N200" s="22"/>
    </row>
    <row r="201" spans="1:14" s="24" customFormat="1" ht="14.25" customHeight="1">
      <c r="A201" s="35"/>
      <c r="B201" s="40"/>
      <c r="C201" s="19"/>
      <c r="D201" s="48" t="s">
        <v>109</v>
      </c>
      <c r="E201" s="22">
        <f>'[1]Arkusz1'!N190</f>
        <v>48900</v>
      </c>
      <c r="F201" s="23">
        <f>'[1]Arkusz1'!I190</f>
        <v>48900</v>
      </c>
      <c r="G201" s="22"/>
      <c r="H201" s="22"/>
      <c r="I201" s="23">
        <f aca="true" t="shared" si="30" ref="I201:I264">F201+G201-H201</f>
        <v>48900</v>
      </c>
      <c r="J201" s="22">
        <f>'[1]Arkusz1'!M190</f>
        <v>0</v>
      </c>
      <c r="K201" s="22">
        <f>K202</f>
        <v>0</v>
      </c>
      <c r="L201" s="22">
        <f>L202</f>
        <v>0</v>
      </c>
      <c r="M201" s="22">
        <f aca="true" t="shared" si="31" ref="M201:M264">J201+K201-L201</f>
        <v>0</v>
      </c>
      <c r="N201" s="22">
        <f aca="true" t="shared" si="32" ref="N201:N264">I201+M201</f>
        <v>48900</v>
      </c>
    </row>
    <row r="202" spans="1:14" s="24" customFormat="1" ht="12.75" customHeight="1">
      <c r="A202" s="38"/>
      <c r="B202" s="26">
        <v>75647</v>
      </c>
      <c r="C202" s="25"/>
      <c r="D202" s="26" t="s">
        <v>110</v>
      </c>
      <c r="E202" s="22">
        <f>'[1]Arkusz1'!N191</f>
        <v>48900</v>
      </c>
      <c r="F202" s="23">
        <f>'[1]Arkusz1'!I191</f>
        <v>48900</v>
      </c>
      <c r="G202" s="27"/>
      <c r="H202" s="27"/>
      <c r="I202" s="23">
        <f t="shared" si="30"/>
        <v>48900</v>
      </c>
      <c r="J202" s="22">
        <f>'[1]Arkusz1'!M191</f>
        <v>0</v>
      </c>
      <c r="K202" s="28">
        <f>SUM(K203:K207)</f>
        <v>0</v>
      </c>
      <c r="L202" s="28">
        <f>SUM(L203:L207)</f>
        <v>0</v>
      </c>
      <c r="M202" s="22">
        <f t="shared" si="31"/>
        <v>0</v>
      </c>
      <c r="N202" s="22">
        <f t="shared" si="32"/>
        <v>48900</v>
      </c>
    </row>
    <row r="203" spans="1:14" ht="12.75" customHeight="1">
      <c r="A203" s="39"/>
      <c r="B203" s="30"/>
      <c r="C203" s="29">
        <v>4100</v>
      </c>
      <c r="D203" s="30" t="s">
        <v>111</v>
      </c>
      <c r="E203" s="22">
        <f>'[1]Arkusz1'!N192</f>
        <v>27000</v>
      </c>
      <c r="F203" s="23">
        <f>'[1]Arkusz1'!I192</f>
        <v>27000</v>
      </c>
      <c r="G203" s="31"/>
      <c r="H203" s="31"/>
      <c r="I203" s="23">
        <f t="shared" si="30"/>
        <v>27000</v>
      </c>
      <c r="J203" s="22">
        <f>'[1]Arkusz1'!M192</f>
        <v>0</v>
      </c>
      <c r="K203" s="32"/>
      <c r="L203" s="32"/>
      <c r="M203" s="22">
        <f t="shared" si="31"/>
        <v>0</v>
      </c>
      <c r="N203" s="22">
        <f t="shared" si="32"/>
        <v>27000</v>
      </c>
    </row>
    <row r="204" spans="1:14" ht="14.25" customHeight="1">
      <c r="A204" s="39"/>
      <c r="B204" s="30"/>
      <c r="C204" s="29">
        <v>4110</v>
      </c>
      <c r="D204" s="30" t="s">
        <v>90</v>
      </c>
      <c r="E204" s="22">
        <f>'[1]Arkusz1'!N193</f>
        <v>1800</v>
      </c>
      <c r="F204" s="23">
        <f>'[1]Arkusz1'!I193</f>
        <v>1800</v>
      </c>
      <c r="G204" s="31"/>
      <c r="H204" s="31"/>
      <c r="I204" s="23">
        <f t="shared" si="30"/>
        <v>1800</v>
      </c>
      <c r="J204" s="22">
        <f>'[1]Arkusz1'!M193</f>
        <v>0</v>
      </c>
      <c r="K204" s="32"/>
      <c r="L204" s="32"/>
      <c r="M204" s="22">
        <f t="shared" si="31"/>
        <v>0</v>
      </c>
      <c r="N204" s="22">
        <f t="shared" si="32"/>
        <v>1800</v>
      </c>
    </row>
    <row r="205" spans="1:14" ht="13.5" customHeight="1">
      <c r="A205" s="39"/>
      <c r="B205" s="30"/>
      <c r="C205" s="29">
        <v>4120</v>
      </c>
      <c r="D205" s="30" t="s">
        <v>35</v>
      </c>
      <c r="E205" s="22">
        <f>'[1]Arkusz1'!N194</f>
        <v>300</v>
      </c>
      <c r="F205" s="23">
        <f>'[1]Arkusz1'!I194</f>
        <v>300</v>
      </c>
      <c r="G205" s="31"/>
      <c r="H205" s="31"/>
      <c r="I205" s="23">
        <f t="shared" si="30"/>
        <v>300</v>
      </c>
      <c r="J205" s="22">
        <f>'[1]Arkusz1'!M194</f>
        <v>0</v>
      </c>
      <c r="K205" s="32"/>
      <c r="L205" s="32"/>
      <c r="M205" s="22">
        <f t="shared" si="31"/>
        <v>0</v>
      </c>
      <c r="N205" s="22">
        <f t="shared" si="32"/>
        <v>300</v>
      </c>
    </row>
    <row r="206" spans="1:14" ht="15">
      <c r="A206" s="39"/>
      <c r="B206" s="30"/>
      <c r="C206" s="29">
        <v>4170</v>
      </c>
      <c r="D206" s="30" t="s">
        <v>98</v>
      </c>
      <c r="E206" s="22">
        <f>'[1]Arkusz1'!N195</f>
        <v>11800</v>
      </c>
      <c r="F206" s="23">
        <f>'[1]Arkusz1'!I195</f>
        <v>11800</v>
      </c>
      <c r="G206" s="31"/>
      <c r="H206" s="31"/>
      <c r="I206" s="23">
        <f t="shared" si="30"/>
        <v>11800</v>
      </c>
      <c r="J206" s="22">
        <f>'[1]Arkusz1'!M195</f>
        <v>0</v>
      </c>
      <c r="K206" s="32"/>
      <c r="L206" s="32"/>
      <c r="M206" s="22">
        <f t="shared" si="31"/>
        <v>0</v>
      </c>
      <c r="N206" s="22">
        <f t="shared" si="32"/>
        <v>11800</v>
      </c>
    </row>
    <row r="207" spans="1:14" ht="12.75" customHeight="1">
      <c r="A207" s="39"/>
      <c r="B207" s="30"/>
      <c r="C207" s="29">
        <v>4610</v>
      </c>
      <c r="D207" s="30" t="s">
        <v>79</v>
      </c>
      <c r="E207" s="22">
        <f>'[1]Arkusz1'!N196</f>
        <v>8000</v>
      </c>
      <c r="F207" s="23">
        <f>'[1]Arkusz1'!I196</f>
        <v>8000</v>
      </c>
      <c r="G207" s="31"/>
      <c r="H207" s="31"/>
      <c r="I207" s="23">
        <f t="shared" si="30"/>
        <v>8000</v>
      </c>
      <c r="J207" s="22">
        <f>'[1]Arkusz1'!M196</f>
        <v>0</v>
      </c>
      <c r="K207" s="32"/>
      <c r="L207" s="32"/>
      <c r="M207" s="22">
        <f t="shared" si="31"/>
        <v>0</v>
      </c>
      <c r="N207" s="22">
        <f t="shared" si="32"/>
        <v>8000</v>
      </c>
    </row>
    <row r="208" spans="1:14" ht="12.75" customHeight="1">
      <c r="A208" s="39"/>
      <c r="B208" s="30"/>
      <c r="C208" s="29"/>
      <c r="D208" s="30"/>
      <c r="E208" s="22"/>
      <c r="F208" s="23"/>
      <c r="G208" s="31"/>
      <c r="H208" s="31"/>
      <c r="I208" s="23"/>
      <c r="J208" s="22"/>
      <c r="K208" s="32"/>
      <c r="L208" s="32"/>
      <c r="M208" s="22"/>
      <c r="N208" s="22"/>
    </row>
    <row r="209" spans="1:14" s="24" customFormat="1" ht="12.75" customHeight="1">
      <c r="A209" s="35">
        <v>757</v>
      </c>
      <c r="B209" s="40"/>
      <c r="C209" s="19"/>
      <c r="D209" s="40" t="s">
        <v>112</v>
      </c>
      <c r="E209" s="22">
        <f>'[1]Arkusz1'!N198</f>
        <v>28000</v>
      </c>
      <c r="F209" s="23">
        <f>'[1]Arkusz1'!I198</f>
        <v>28000</v>
      </c>
      <c r="G209" s="22">
        <f>G210</f>
        <v>0</v>
      </c>
      <c r="H209" s="22">
        <f>H210</f>
        <v>0</v>
      </c>
      <c r="I209" s="23">
        <f t="shared" si="30"/>
        <v>28000</v>
      </c>
      <c r="J209" s="22">
        <f>'[1]Arkusz1'!M198</f>
        <v>0</v>
      </c>
      <c r="K209" s="22">
        <f>K210</f>
        <v>0</v>
      </c>
      <c r="L209" s="22">
        <f>L210</f>
        <v>0</v>
      </c>
      <c r="M209" s="22">
        <f t="shared" si="31"/>
        <v>0</v>
      </c>
      <c r="N209" s="22">
        <f t="shared" si="32"/>
        <v>28000</v>
      </c>
    </row>
    <row r="210" spans="1:14" s="24" customFormat="1" ht="12.75" customHeight="1">
      <c r="A210" s="38"/>
      <c r="B210" s="26">
        <v>75702</v>
      </c>
      <c r="C210" s="25"/>
      <c r="D210" s="26" t="s">
        <v>113</v>
      </c>
      <c r="E210" s="22">
        <f>'[1]Arkusz1'!N199</f>
        <v>28000</v>
      </c>
      <c r="F210" s="23">
        <f>'[1]Arkusz1'!I199</f>
        <v>28000</v>
      </c>
      <c r="G210" s="27">
        <f>SUM(G211:G212)</f>
        <v>0</v>
      </c>
      <c r="H210" s="27">
        <f>SUM(H211:H212)</f>
        <v>0</v>
      </c>
      <c r="I210" s="23">
        <f t="shared" si="30"/>
        <v>28000</v>
      </c>
      <c r="J210" s="22">
        <f>'[1]Arkusz1'!M199</f>
        <v>0</v>
      </c>
      <c r="K210" s="28">
        <f>SUM(K211:K212)</f>
        <v>0</v>
      </c>
      <c r="L210" s="28">
        <f>SUM(L211:L212)</f>
        <v>0</v>
      </c>
      <c r="M210" s="22">
        <f t="shared" si="31"/>
        <v>0</v>
      </c>
      <c r="N210" s="22">
        <f t="shared" si="32"/>
        <v>28000</v>
      </c>
    </row>
    <row r="211" spans="1:14" ht="12.75" customHeight="1">
      <c r="A211" s="39"/>
      <c r="B211" s="30"/>
      <c r="C211" s="29"/>
      <c r="D211" s="30" t="s">
        <v>114</v>
      </c>
      <c r="E211" s="22"/>
      <c r="F211" s="23"/>
      <c r="G211" s="31"/>
      <c r="H211" s="31"/>
      <c r="I211" s="23"/>
      <c r="J211" s="22"/>
      <c r="K211" s="32"/>
      <c r="L211" s="32"/>
      <c r="M211" s="22"/>
      <c r="N211" s="22"/>
    </row>
    <row r="212" spans="1:14" ht="12.75" customHeight="1">
      <c r="A212" s="39"/>
      <c r="B212" s="30"/>
      <c r="C212" s="29">
        <v>8110</v>
      </c>
      <c r="D212" s="30" t="s">
        <v>115</v>
      </c>
      <c r="E212" s="22">
        <f>'[1]Arkusz1'!N201</f>
        <v>28000</v>
      </c>
      <c r="F212" s="23">
        <f>'[1]Arkusz1'!I201</f>
        <v>28000</v>
      </c>
      <c r="G212" s="31"/>
      <c r="H212" s="31"/>
      <c r="I212" s="23">
        <f t="shared" si="30"/>
        <v>28000</v>
      </c>
      <c r="J212" s="22">
        <f>'[1]Arkusz1'!M201</f>
        <v>0</v>
      </c>
      <c r="K212" s="32"/>
      <c r="L212" s="32"/>
      <c r="M212" s="22">
        <f t="shared" si="31"/>
        <v>0</v>
      </c>
      <c r="N212" s="22">
        <f t="shared" si="32"/>
        <v>28000</v>
      </c>
    </row>
    <row r="213" spans="1:14" ht="15.75" customHeight="1">
      <c r="A213" s="39"/>
      <c r="B213" s="30"/>
      <c r="C213" s="29"/>
      <c r="D213" s="30"/>
      <c r="E213" s="22"/>
      <c r="F213" s="23"/>
      <c r="G213" s="31"/>
      <c r="H213" s="31"/>
      <c r="I213" s="23"/>
      <c r="J213" s="22"/>
      <c r="K213" s="32"/>
      <c r="L213" s="32"/>
      <c r="M213" s="22"/>
      <c r="N213" s="22"/>
    </row>
    <row r="214" spans="1:14" s="24" customFormat="1" ht="14.25">
      <c r="A214" s="35">
        <v>758</v>
      </c>
      <c r="B214" s="40"/>
      <c r="C214" s="19"/>
      <c r="D214" s="40" t="s">
        <v>116</v>
      </c>
      <c r="E214" s="22">
        <f>'[1]Arkusz1'!N203</f>
        <v>40195</v>
      </c>
      <c r="F214" s="23">
        <f>'[1]Arkusz1'!I203</f>
        <v>40195</v>
      </c>
      <c r="G214" s="22">
        <f>G218+G215</f>
        <v>0</v>
      </c>
      <c r="H214" s="22">
        <f>H218+H215</f>
        <v>0</v>
      </c>
      <c r="I214" s="23">
        <f t="shared" si="30"/>
        <v>40195</v>
      </c>
      <c r="J214" s="22">
        <f>'[1]Arkusz1'!M203</f>
        <v>0</v>
      </c>
      <c r="K214" s="22">
        <f>K218+K215</f>
        <v>0</v>
      </c>
      <c r="L214" s="22">
        <f>L218+L215</f>
        <v>0</v>
      </c>
      <c r="M214" s="22">
        <f t="shared" si="31"/>
        <v>0</v>
      </c>
      <c r="N214" s="22">
        <f t="shared" si="32"/>
        <v>40195</v>
      </c>
    </row>
    <row r="215" spans="1:14" s="24" customFormat="1" ht="14.25">
      <c r="A215" s="38"/>
      <c r="B215" s="26">
        <v>75814</v>
      </c>
      <c r="C215" s="25"/>
      <c r="D215" s="26" t="s">
        <v>117</v>
      </c>
      <c r="E215" s="22">
        <f>'[1]Arkusz1'!N204</f>
        <v>1500</v>
      </c>
      <c r="F215" s="23">
        <f>'[1]Arkusz1'!I204</f>
        <v>1500</v>
      </c>
      <c r="G215" s="27">
        <f>SUM(G216)</f>
        <v>0</v>
      </c>
      <c r="H215" s="27">
        <f>SUM(H216)</f>
        <v>0</v>
      </c>
      <c r="I215" s="23">
        <f>F215+G215-H215</f>
        <v>1500</v>
      </c>
      <c r="J215" s="22">
        <f>'[1]Arkusz1'!M204</f>
        <v>0</v>
      </c>
      <c r="K215" s="28">
        <f>SUM(K216)</f>
        <v>0</v>
      </c>
      <c r="L215" s="28">
        <f>SUM(L216)</f>
        <v>0</v>
      </c>
      <c r="M215" s="22">
        <f>J215+K215-L215</f>
        <v>0</v>
      </c>
      <c r="N215" s="22">
        <f>I215+M215</f>
        <v>1500</v>
      </c>
    </row>
    <row r="216" spans="1:14" ht="12.75" customHeight="1">
      <c r="A216" s="39"/>
      <c r="B216" s="30"/>
      <c r="C216" s="29">
        <v>4300</v>
      </c>
      <c r="D216" s="30" t="s">
        <v>100</v>
      </c>
      <c r="E216" s="22">
        <f>'[1]Arkusz1'!N205</f>
        <v>1500</v>
      </c>
      <c r="F216" s="23">
        <f>'[1]Arkusz1'!I205</f>
        <v>1500</v>
      </c>
      <c r="G216" s="31"/>
      <c r="H216" s="31"/>
      <c r="I216" s="23">
        <f>F216+G216-H216</f>
        <v>1500</v>
      </c>
      <c r="J216" s="22">
        <f>'[1]Arkusz1'!M205</f>
        <v>0</v>
      </c>
      <c r="K216" s="32"/>
      <c r="L216" s="32"/>
      <c r="M216" s="22">
        <f>J216+K216-L216</f>
        <v>0</v>
      </c>
      <c r="N216" s="22">
        <f>I216+M216</f>
        <v>1500</v>
      </c>
    </row>
    <row r="217" spans="1:14" s="24" customFormat="1" ht="14.25">
      <c r="A217" s="46"/>
      <c r="B217" s="47"/>
      <c r="C217" s="49"/>
      <c r="D217" s="47"/>
      <c r="E217" s="22"/>
      <c r="F217" s="23"/>
      <c r="G217" s="28"/>
      <c r="H217" s="28"/>
      <c r="I217" s="22"/>
      <c r="J217" s="22"/>
      <c r="K217" s="28"/>
      <c r="L217" s="28"/>
      <c r="M217" s="22"/>
      <c r="N217" s="22"/>
    </row>
    <row r="218" spans="1:14" s="24" customFormat="1" ht="14.25">
      <c r="A218" s="38"/>
      <c r="B218" s="26">
        <v>75818</v>
      </c>
      <c r="C218" s="25"/>
      <c r="D218" s="50" t="s">
        <v>118</v>
      </c>
      <c r="E218" s="22">
        <f>'[1]Arkusz1'!N207</f>
        <v>38695</v>
      </c>
      <c r="F218" s="23">
        <f>'[1]Arkusz1'!I207</f>
        <v>38695</v>
      </c>
      <c r="G218" s="27">
        <f>SUM(G219)</f>
        <v>0</v>
      </c>
      <c r="H218" s="27">
        <f>SUM(H219)</f>
        <v>0</v>
      </c>
      <c r="I218" s="23">
        <f t="shared" si="30"/>
        <v>38695</v>
      </c>
      <c r="J218" s="22">
        <f>'[1]Arkusz1'!M207</f>
        <v>0</v>
      </c>
      <c r="K218" s="28">
        <f>SUM(K219)</f>
        <v>0</v>
      </c>
      <c r="L218" s="28">
        <f>SUM(L219)</f>
        <v>0</v>
      </c>
      <c r="M218" s="22">
        <f t="shared" si="31"/>
        <v>0</v>
      </c>
      <c r="N218" s="22">
        <f t="shared" si="32"/>
        <v>38695</v>
      </c>
    </row>
    <row r="219" spans="1:14" ht="12.75" customHeight="1">
      <c r="A219" s="39"/>
      <c r="B219" s="30"/>
      <c r="C219" s="29">
        <v>4810</v>
      </c>
      <c r="D219" s="30" t="s">
        <v>105</v>
      </c>
      <c r="E219" s="22">
        <f>'[1]Arkusz1'!N208</f>
        <v>38695</v>
      </c>
      <c r="F219" s="23">
        <f>'[1]Arkusz1'!I208</f>
        <v>38695</v>
      </c>
      <c r="G219" s="31"/>
      <c r="H219" s="31"/>
      <c r="I219" s="23">
        <f t="shared" si="30"/>
        <v>38695</v>
      </c>
      <c r="J219" s="22">
        <f>'[1]Arkusz1'!M208</f>
        <v>0</v>
      </c>
      <c r="K219" s="32"/>
      <c r="L219" s="32"/>
      <c r="M219" s="22">
        <f t="shared" si="31"/>
        <v>0</v>
      </c>
      <c r="N219" s="22">
        <f t="shared" si="32"/>
        <v>38695</v>
      </c>
    </row>
    <row r="220" spans="1:14" ht="12.75" customHeight="1">
      <c r="A220" s="39"/>
      <c r="B220" s="30"/>
      <c r="C220" s="29"/>
      <c r="D220" s="30"/>
      <c r="E220" s="22"/>
      <c r="F220" s="23"/>
      <c r="G220" s="31"/>
      <c r="H220" s="31"/>
      <c r="I220" s="23"/>
      <c r="J220" s="22"/>
      <c r="K220" s="32"/>
      <c r="L220" s="32"/>
      <c r="M220" s="22"/>
      <c r="N220" s="22"/>
    </row>
    <row r="221" spans="1:14" s="24" customFormat="1" ht="15.75" customHeight="1">
      <c r="A221" s="35">
        <v>801</v>
      </c>
      <c r="B221" s="40"/>
      <c r="C221" s="19"/>
      <c r="D221" s="40" t="s">
        <v>119</v>
      </c>
      <c r="E221" s="22">
        <f>'[1]Arkusz1'!N210</f>
        <v>5980910</v>
      </c>
      <c r="F221" s="23">
        <f>'[1]Arkusz1'!I210</f>
        <v>5898910</v>
      </c>
      <c r="G221" s="22">
        <f>G222+G249+G268+G291+G315+G333+G354+G359+G376</f>
        <v>10112</v>
      </c>
      <c r="H221" s="22">
        <f>H222+H249+H268+H291+H315+H333+H354+H359+H376</f>
        <v>10112</v>
      </c>
      <c r="I221" s="23">
        <f t="shared" si="30"/>
        <v>5898910</v>
      </c>
      <c r="J221" s="22">
        <f>'[1]Arkusz1'!M210</f>
        <v>82000</v>
      </c>
      <c r="K221" s="22">
        <f>K222+K249+K268+K291+K315+K333+K354+K376+K359</f>
        <v>0</v>
      </c>
      <c r="L221" s="22">
        <f>L222+L249+L268+L291+L315+L333+L354+L376+L359</f>
        <v>0</v>
      </c>
      <c r="M221" s="22">
        <f t="shared" si="31"/>
        <v>82000</v>
      </c>
      <c r="N221" s="22">
        <f t="shared" si="32"/>
        <v>5980910</v>
      </c>
    </row>
    <row r="222" spans="1:14" s="24" customFormat="1" ht="12.75" customHeight="1">
      <c r="A222" s="38"/>
      <c r="B222" s="26">
        <v>80101</v>
      </c>
      <c r="C222" s="25"/>
      <c r="D222" s="26" t="s">
        <v>120</v>
      </c>
      <c r="E222" s="22">
        <f>'[1]Arkusz1'!N211</f>
        <v>2838306</v>
      </c>
      <c r="F222" s="23">
        <f>'[1]Arkusz1'!I211</f>
        <v>2775306</v>
      </c>
      <c r="G222" s="27">
        <f>SUM(G223:G247)</f>
        <v>3004</v>
      </c>
      <c r="H222" s="27">
        <f>SUM(H223:H247)</f>
        <v>3004</v>
      </c>
      <c r="I222" s="23">
        <f t="shared" si="30"/>
        <v>2775306</v>
      </c>
      <c r="J222" s="22">
        <f>'[1]Arkusz1'!M211</f>
        <v>63000</v>
      </c>
      <c r="K222" s="28">
        <f>SUM(K223:K247)</f>
        <v>0</v>
      </c>
      <c r="L222" s="28">
        <f>SUM(L223:L247)</f>
        <v>0</v>
      </c>
      <c r="M222" s="22">
        <f t="shared" si="31"/>
        <v>63000</v>
      </c>
      <c r="N222" s="22">
        <f t="shared" si="32"/>
        <v>2838306</v>
      </c>
    </row>
    <row r="223" spans="1:14" ht="12.75" customHeight="1">
      <c r="A223" s="39"/>
      <c r="B223" s="30"/>
      <c r="C223" s="29"/>
      <c r="D223" s="30" t="s">
        <v>121</v>
      </c>
      <c r="E223" s="22"/>
      <c r="F223" s="23"/>
      <c r="G223" s="31"/>
      <c r="H223" s="31"/>
      <c r="I223" s="23"/>
      <c r="J223" s="22"/>
      <c r="K223" s="32"/>
      <c r="L223" s="32"/>
      <c r="M223" s="22"/>
      <c r="N223" s="22"/>
    </row>
    <row r="224" spans="1:14" ht="12.75" customHeight="1">
      <c r="A224" s="39"/>
      <c r="B224" s="30"/>
      <c r="C224" s="29"/>
      <c r="D224" s="30" t="s">
        <v>122</v>
      </c>
      <c r="E224" s="22"/>
      <c r="F224" s="23"/>
      <c r="G224" s="31"/>
      <c r="H224" s="31"/>
      <c r="I224" s="23"/>
      <c r="J224" s="22"/>
      <c r="K224" s="32"/>
      <c r="L224" s="32"/>
      <c r="M224" s="22"/>
      <c r="N224" s="22"/>
    </row>
    <row r="225" spans="1:14" ht="12.75" customHeight="1">
      <c r="A225" s="39"/>
      <c r="B225" s="30"/>
      <c r="C225" s="29">
        <v>2590</v>
      </c>
      <c r="D225" s="30" t="s">
        <v>123</v>
      </c>
      <c r="E225" s="22">
        <f>'[1]Arkusz1'!N214</f>
        <v>337015</v>
      </c>
      <c r="F225" s="23">
        <f>'[1]Arkusz1'!I214</f>
        <v>337015</v>
      </c>
      <c r="G225" s="31"/>
      <c r="H225" s="31"/>
      <c r="I225" s="23">
        <f t="shared" si="30"/>
        <v>337015</v>
      </c>
      <c r="J225" s="22">
        <f>'[1]Arkusz1'!M214</f>
        <v>0</v>
      </c>
      <c r="K225" s="32"/>
      <c r="L225" s="32"/>
      <c r="M225" s="22">
        <f t="shared" si="31"/>
        <v>0</v>
      </c>
      <c r="N225" s="22">
        <f t="shared" si="32"/>
        <v>337015</v>
      </c>
    </row>
    <row r="226" spans="1:14" ht="12.75" customHeight="1">
      <c r="A226" s="39"/>
      <c r="B226" s="30"/>
      <c r="C226" s="29">
        <v>3020</v>
      </c>
      <c r="D226" s="30" t="s">
        <v>66</v>
      </c>
      <c r="E226" s="22">
        <f>'[1]Arkusz1'!N215</f>
        <v>145348</v>
      </c>
      <c r="F226" s="23">
        <f>'[1]Arkusz1'!I215</f>
        <v>145348</v>
      </c>
      <c r="G226" s="31"/>
      <c r="H226" s="31"/>
      <c r="I226" s="23">
        <f t="shared" si="30"/>
        <v>145348</v>
      </c>
      <c r="J226" s="22">
        <f>'[1]Arkusz1'!M215</f>
        <v>0</v>
      </c>
      <c r="K226" s="32"/>
      <c r="L226" s="32"/>
      <c r="M226" s="22">
        <f t="shared" si="31"/>
        <v>0</v>
      </c>
      <c r="N226" s="22">
        <f t="shared" si="32"/>
        <v>145348</v>
      </c>
    </row>
    <row r="227" spans="1:14" ht="12.75" customHeight="1">
      <c r="A227" s="39"/>
      <c r="B227" s="30"/>
      <c r="C227" s="29">
        <v>4010</v>
      </c>
      <c r="D227" s="30" t="s">
        <v>61</v>
      </c>
      <c r="E227" s="22">
        <f>'[1]Arkusz1'!N216</f>
        <v>1561843</v>
      </c>
      <c r="F227" s="23">
        <f>'[1]Arkusz1'!I216</f>
        <v>1561843</v>
      </c>
      <c r="G227" s="31"/>
      <c r="H227" s="31"/>
      <c r="I227" s="23">
        <f t="shared" si="30"/>
        <v>1561843</v>
      </c>
      <c r="J227" s="22">
        <f>'[1]Arkusz1'!M216</f>
        <v>0</v>
      </c>
      <c r="K227" s="32"/>
      <c r="L227" s="32"/>
      <c r="M227" s="22">
        <f t="shared" si="31"/>
        <v>0</v>
      </c>
      <c r="N227" s="22">
        <f t="shared" si="32"/>
        <v>1561843</v>
      </c>
    </row>
    <row r="228" spans="1:14" ht="12.75" customHeight="1">
      <c r="A228" s="39"/>
      <c r="B228" s="30"/>
      <c r="C228" s="29">
        <v>4040</v>
      </c>
      <c r="D228" s="30" t="s">
        <v>124</v>
      </c>
      <c r="E228" s="22">
        <f>'[1]Arkusz1'!N217</f>
        <v>121635</v>
      </c>
      <c r="F228" s="23">
        <f>'[1]Arkusz1'!I217</f>
        <v>121635</v>
      </c>
      <c r="G228" s="31"/>
      <c r="H228" s="31"/>
      <c r="I228" s="23">
        <f t="shared" si="30"/>
        <v>121635</v>
      </c>
      <c r="J228" s="22">
        <f>'[1]Arkusz1'!M217</f>
        <v>0</v>
      </c>
      <c r="K228" s="32"/>
      <c r="L228" s="32"/>
      <c r="M228" s="22">
        <f t="shared" si="31"/>
        <v>0</v>
      </c>
      <c r="N228" s="22">
        <f t="shared" si="32"/>
        <v>121635</v>
      </c>
    </row>
    <row r="229" spans="1:14" ht="12.75" customHeight="1">
      <c r="A229" s="39"/>
      <c r="B229" s="30"/>
      <c r="C229" s="29">
        <v>4110</v>
      </c>
      <c r="D229" s="30" t="s">
        <v>90</v>
      </c>
      <c r="E229" s="22">
        <f>'[1]Arkusz1'!N218</f>
        <v>273186</v>
      </c>
      <c r="F229" s="23">
        <f>'[1]Arkusz1'!I218</f>
        <v>273186</v>
      </c>
      <c r="G229" s="31"/>
      <c r="H229" s="31"/>
      <c r="I229" s="23">
        <f t="shared" si="30"/>
        <v>273186</v>
      </c>
      <c r="J229" s="22">
        <f>'[1]Arkusz1'!M218</f>
        <v>0</v>
      </c>
      <c r="K229" s="32"/>
      <c r="L229" s="32"/>
      <c r="M229" s="22">
        <f t="shared" si="31"/>
        <v>0</v>
      </c>
      <c r="N229" s="22">
        <f t="shared" si="32"/>
        <v>273186</v>
      </c>
    </row>
    <row r="230" spans="1:14" ht="12.75" customHeight="1">
      <c r="A230" s="39"/>
      <c r="B230" s="30"/>
      <c r="C230" s="29">
        <v>4120</v>
      </c>
      <c r="D230" s="30" t="s">
        <v>91</v>
      </c>
      <c r="E230" s="22">
        <f>'[1]Arkusz1'!N219</f>
        <v>43632</v>
      </c>
      <c r="F230" s="23">
        <f>'[1]Arkusz1'!I219</f>
        <v>43632</v>
      </c>
      <c r="G230" s="31"/>
      <c r="H230" s="31"/>
      <c r="I230" s="23">
        <f t="shared" si="30"/>
        <v>43632</v>
      </c>
      <c r="J230" s="22">
        <f>'[1]Arkusz1'!M219</f>
        <v>0</v>
      </c>
      <c r="K230" s="32"/>
      <c r="L230" s="32"/>
      <c r="M230" s="22">
        <f t="shared" si="31"/>
        <v>0</v>
      </c>
      <c r="N230" s="22">
        <f t="shared" si="32"/>
        <v>43632</v>
      </c>
    </row>
    <row r="231" spans="1:14" ht="12.75" customHeight="1">
      <c r="A231" s="39"/>
      <c r="B231" s="30"/>
      <c r="C231" s="29">
        <v>4170</v>
      </c>
      <c r="D231" s="30" t="s">
        <v>36</v>
      </c>
      <c r="E231" s="22">
        <f>'[1]Arkusz1'!N220</f>
        <v>3630</v>
      </c>
      <c r="F231" s="23">
        <f>'[1]Arkusz1'!I220</f>
        <v>3630</v>
      </c>
      <c r="G231" s="31">
        <v>600</v>
      </c>
      <c r="H231" s="31">
        <v>600</v>
      </c>
      <c r="I231" s="23">
        <f t="shared" si="30"/>
        <v>3630</v>
      </c>
      <c r="J231" s="22">
        <f>'[1]Arkusz1'!M220</f>
        <v>0</v>
      </c>
      <c r="K231" s="32"/>
      <c r="L231" s="32"/>
      <c r="M231" s="22">
        <f t="shared" si="31"/>
        <v>0</v>
      </c>
      <c r="N231" s="22">
        <f t="shared" si="32"/>
        <v>3630</v>
      </c>
    </row>
    <row r="232" spans="1:14" ht="12.75" customHeight="1">
      <c r="A232" s="39"/>
      <c r="B232" s="30"/>
      <c r="C232" s="29">
        <v>4210</v>
      </c>
      <c r="D232" s="30" t="s">
        <v>125</v>
      </c>
      <c r="E232" s="22">
        <f>'[1]Arkusz1'!N221</f>
        <v>35460</v>
      </c>
      <c r="F232" s="23">
        <f>'[1]Arkusz1'!I221</f>
        <v>35460</v>
      </c>
      <c r="G232" s="31"/>
      <c r="H232" s="31"/>
      <c r="I232" s="23">
        <f t="shared" si="30"/>
        <v>35460</v>
      </c>
      <c r="J232" s="22">
        <f>'[1]Arkusz1'!M221</f>
        <v>0</v>
      </c>
      <c r="K232" s="32"/>
      <c r="L232" s="32"/>
      <c r="M232" s="22">
        <f t="shared" si="31"/>
        <v>0</v>
      </c>
      <c r="N232" s="22">
        <f t="shared" si="32"/>
        <v>35460</v>
      </c>
    </row>
    <row r="233" spans="1:14" ht="12.75" customHeight="1">
      <c r="A233" s="39"/>
      <c r="B233" s="30"/>
      <c r="C233" s="29">
        <v>4240</v>
      </c>
      <c r="D233" s="30" t="s">
        <v>126</v>
      </c>
      <c r="E233" s="22">
        <f>'[1]Arkusz1'!N222</f>
        <v>29616</v>
      </c>
      <c r="F233" s="23">
        <f>'[1]Arkusz1'!I222</f>
        <v>29616</v>
      </c>
      <c r="G233" s="31"/>
      <c r="H233" s="31"/>
      <c r="I233" s="23">
        <f t="shared" si="30"/>
        <v>29616</v>
      </c>
      <c r="J233" s="22">
        <f>'[1]Arkusz1'!M222</f>
        <v>0</v>
      </c>
      <c r="K233" s="32"/>
      <c r="L233" s="32"/>
      <c r="M233" s="22">
        <f t="shared" si="31"/>
        <v>0</v>
      </c>
      <c r="N233" s="22">
        <f t="shared" si="32"/>
        <v>29616</v>
      </c>
    </row>
    <row r="234" spans="1:14" ht="12.75" customHeight="1">
      <c r="A234" s="39"/>
      <c r="B234" s="30"/>
      <c r="C234" s="29">
        <v>4260</v>
      </c>
      <c r="D234" s="30" t="s">
        <v>127</v>
      </c>
      <c r="E234" s="22">
        <f>'[1]Arkusz1'!N223</f>
        <v>67400</v>
      </c>
      <c r="F234" s="23">
        <f>'[1]Arkusz1'!I223</f>
        <v>67400</v>
      </c>
      <c r="G234" s="31">
        <v>2000</v>
      </c>
      <c r="H234" s="31"/>
      <c r="I234" s="23">
        <f t="shared" si="30"/>
        <v>69400</v>
      </c>
      <c r="J234" s="22">
        <f>'[1]Arkusz1'!M223</f>
        <v>0</v>
      </c>
      <c r="K234" s="32"/>
      <c r="L234" s="32"/>
      <c r="M234" s="22">
        <f t="shared" si="31"/>
        <v>0</v>
      </c>
      <c r="N234" s="22">
        <f t="shared" si="32"/>
        <v>69400</v>
      </c>
    </row>
    <row r="235" spans="1:14" ht="12.75" customHeight="1">
      <c r="A235" s="39"/>
      <c r="B235" s="30"/>
      <c r="C235" s="29">
        <v>4270</v>
      </c>
      <c r="D235" s="30" t="s">
        <v>51</v>
      </c>
      <c r="E235" s="22">
        <f>'[1]Arkusz1'!N224</f>
        <v>13300</v>
      </c>
      <c r="F235" s="23">
        <f>'[1]Arkusz1'!I224</f>
        <v>13300</v>
      </c>
      <c r="G235" s="31"/>
      <c r="H235" s="31">
        <v>2000</v>
      </c>
      <c r="I235" s="23">
        <f t="shared" si="30"/>
        <v>11300</v>
      </c>
      <c r="J235" s="22">
        <f>'[1]Arkusz1'!M224</f>
        <v>0</v>
      </c>
      <c r="K235" s="32"/>
      <c r="L235" s="32"/>
      <c r="M235" s="22">
        <f t="shared" si="31"/>
        <v>0</v>
      </c>
      <c r="N235" s="22">
        <f t="shared" si="32"/>
        <v>11300</v>
      </c>
    </row>
    <row r="236" spans="1:14" ht="12.75" customHeight="1">
      <c r="A236" s="39"/>
      <c r="B236" s="30"/>
      <c r="C236" s="29">
        <v>4280</v>
      </c>
      <c r="D236" s="30" t="s">
        <v>71</v>
      </c>
      <c r="E236" s="22">
        <f>'[1]Arkusz1'!N225</f>
        <v>2770</v>
      </c>
      <c r="F236" s="23">
        <f>'[1]Arkusz1'!I225</f>
        <v>2770</v>
      </c>
      <c r="G236" s="31"/>
      <c r="H236" s="31"/>
      <c r="I236" s="23">
        <f t="shared" si="30"/>
        <v>2770</v>
      </c>
      <c r="J236" s="22">
        <f>'[1]Arkusz1'!M225</f>
        <v>0</v>
      </c>
      <c r="K236" s="32"/>
      <c r="L236" s="32"/>
      <c r="M236" s="22">
        <f t="shared" si="31"/>
        <v>0</v>
      </c>
      <c r="N236" s="22">
        <f t="shared" si="32"/>
        <v>2770</v>
      </c>
    </row>
    <row r="237" spans="1:14" ht="12.75" customHeight="1">
      <c r="A237" s="39"/>
      <c r="B237" s="30"/>
      <c r="C237" s="29">
        <v>4300</v>
      </c>
      <c r="D237" s="30" t="s">
        <v>64</v>
      </c>
      <c r="E237" s="22">
        <f>'[1]Arkusz1'!N226</f>
        <v>27596</v>
      </c>
      <c r="F237" s="23">
        <f>'[1]Arkusz1'!I226</f>
        <v>27596</v>
      </c>
      <c r="G237" s="31"/>
      <c r="H237" s="31"/>
      <c r="I237" s="23">
        <f t="shared" si="30"/>
        <v>27596</v>
      </c>
      <c r="J237" s="22">
        <f>'[1]Arkusz1'!M226</f>
        <v>0</v>
      </c>
      <c r="K237" s="32"/>
      <c r="L237" s="32"/>
      <c r="M237" s="22">
        <f t="shared" si="31"/>
        <v>0</v>
      </c>
      <c r="N237" s="22">
        <f t="shared" si="32"/>
        <v>27596</v>
      </c>
    </row>
    <row r="238" spans="1:14" ht="12.75" customHeight="1">
      <c r="A238" s="39"/>
      <c r="B238" s="30"/>
      <c r="C238" s="29">
        <v>4350</v>
      </c>
      <c r="D238" s="30" t="s">
        <v>72</v>
      </c>
      <c r="E238" s="22">
        <f>'[1]Arkusz1'!N227</f>
        <v>700</v>
      </c>
      <c r="F238" s="23">
        <f>'[1]Arkusz1'!I227</f>
        <v>700</v>
      </c>
      <c r="G238" s="31">
        <v>100</v>
      </c>
      <c r="H238" s="31"/>
      <c r="I238" s="23">
        <f t="shared" si="30"/>
        <v>800</v>
      </c>
      <c r="J238" s="22">
        <f>'[1]Arkusz1'!M227</f>
        <v>0</v>
      </c>
      <c r="K238" s="32"/>
      <c r="L238" s="32"/>
      <c r="M238" s="22">
        <f t="shared" si="31"/>
        <v>0</v>
      </c>
      <c r="N238" s="22">
        <f t="shared" si="32"/>
        <v>800</v>
      </c>
    </row>
    <row r="239" spans="1:14" ht="27.75" customHeight="1">
      <c r="A239" s="39"/>
      <c r="B239" s="30"/>
      <c r="C239" s="29">
        <v>4370</v>
      </c>
      <c r="D239" s="37" t="s">
        <v>74</v>
      </c>
      <c r="E239" s="22">
        <f>'[1]Arkusz1'!N228</f>
        <v>3250</v>
      </c>
      <c r="F239" s="23">
        <f>'[1]Arkusz1'!I228</f>
        <v>3250</v>
      </c>
      <c r="G239" s="31"/>
      <c r="H239" s="31"/>
      <c r="I239" s="23">
        <f t="shared" si="30"/>
        <v>3250</v>
      </c>
      <c r="J239" s="22">
        <f>'[1]Arkusz1'!M228</f>
        <v>0</v>
      </c>
      <c r="K239" s="32"/>
      <c r="L239" s="32"/>
      <c r="M239" s="22">
        <f t="shared" si="31"/>
        <v>0</v>
      </c>
      <c r="N239" s="22">
        <f t="shared" si="32"/>
        <v>3250</v>
      </c>
    </row>
    <row r="240" spans="1:14" ht="12.75" customHeight="1">
      <c r="A240" s="39"/>
      <c r="B240" s="30"/>
      <c r="C240" s="29">
        <v>4410</v>
      </c>
      <c r="D240" s="30" t="s">
        <v>75</v>
      </c>
      <c r="E240" s="22">
        <f>'[1]Arkusz1'!N229</f>
        <v>5850</v>
      </c>
      <c r="F240" s="23">
        <f>'[1]Arkusz1'!I229</f>
        <v>5850</v>
      </c>
      <c r="G240" s="31">
        <v>304</v>
      </c>
      <c r="H240" s="31"/>
      <c r="I240" s="23">
        <f t="shared" si="30"/>
        <v>6154</v>
      </c>
      <c r="J240" s="22">
        <f>'[1]Arkusz1'!M229</f>
        <v>0</v>
      </c>
      <c r="K240" s="32"/>
      <c r="L240" s="32"/>
      <c r="M240" s="22">
        <f t="shared" si="31"/>
        <v>0</v>
      </c>
      <c r="N240" s="22">
        <f t="shared" si="32"/>
        <v>6154</v>
      </c>
    </row>
    <row r="241" spans="1:14" ht="12.75" customHeight="1">
      <c r="A241" s="39"/>
      <c r="B241" s="30"/>
      <c r="C241" s="29">
        <v>4430</v>
      </c>
      <c r="D241" s="30" t="s">
        <v>85</v>
      </c>
      <c r="E241" s="22">
        <f>'[1]Arkusz1'!N230</f>
        <v>2400</v>
      </c>
      <c r="F241" s="23">
        <f>'[1]Arkusz1'!I230</f>
        <v>2400</v>
      </c>
      <c r="G241" s="31"/>
      <c r="H241" s="31">
        <v>404</v>
      </c>
      <c r="I241" s="23">
        <f t="shared" si="30"/>
        <v>1996</v>
      </c>
      <c r="J241" s="22">
        <f>'[1]Arkusz1'!M230</f>
        <v>0</v>
      </c>
      <c r="K241" s="32"/>
      <c r="L241" s="32"/>
      <c r="M241" s="22">
        <f t="shared" si="31"/>
        <v>0</v>
      </c>
      <c r="N241" s="22">
        <f t="shared" si="32"/>
        <v>1996</v>
      </c>
    </row>
    <row r="242" spans="1:14" ht="14.25" customHeight="1">
      <c r="A242" s="39"/>
      <c r="B242" s="30"/>
      <c r="C242" s="29">
        <v>4440</v>
      </c>
      <c r="D242" s="30" t="s">
        <v>128</v>
      </c>
      <c r="E242" s="22">
        <f>'[1]Arkusz1'!N231</f>
        <v>95437</v>
      </c>
      <c r="F242" s="23">
        <f>'[1]Arkusz1'!I231</f>
        <v>95437</v>
      </c>
      <c r="G242" s="31"/>
      <c r="H242" s="31"/>
      <c r="I242" s="23">
        <f t="shared" si="30"/>
        <v>95437</v>
      </c>
      <c r="J242" s="22">
        <f>'[1]Arkusz1'!M231</f>
        <v>0</v>
      </c>
      <c r="K242" s="32"/>
      <c r="L242" s="32"/>
      <c r="M242" s="22">
        <f t="shared" si="31"/>
        <v>0</v>
      </c>
      <c r="N242" s="22">
        <f t="shared" si="32"/>
        <v>95437</v>
      </c>
    </row>
    <row r="243" spans="1:14" ht="14.25" customHeight="1">
      <c r="A243" s="39"/>
      <c r="B243" s="30"/>
      <c r="C243" s="29">
        <v>4480</v>
      </c>
      <c r="D243" s="30" t="s">
        <v>129</v>
      </c>
      <c r="E243" s="22">
        <f>'[1]Arkusz1'!N232</f>
        <v>208</v>
      </c>
      <c r="F243" s="23">
        <f>'[1]Arkusz1'!I232</f>
        <v>208</v>
      </c>
      <c r="G243" s="31"/>
      <c r="H243" s="31"/>
      <c r="I243" s="23">
        <f t="shared" si="30"/>
        <v>208</v>
      </c>
      <c r="J243" s="22">
        <f>'[1]Arkusz1'!M232</f>
        <v>0</v>
      </c>
      <c r="K243" s="32"/>
      <c r="L243" s="32"/>
      <c r="M243" s="22">
        <f t="shared" si="31"/>
        <v>0</v>
      </c>
      <c r="N243" s="22">
        <f t="shared" si="32"/>
        <v>208</v>
      </c>
    </row>
    <row r="244" spans="1:14" ht="12.75" customHeight="1">
      <c r="A244" s="39"/>
      <c r="B244" s="30"/>
      <c r="C244" s="29">
        <v>4700</v>
      </c>
      <c r="D244" s="30" t="s">
        <v>80</v>
      </c>
      <c r="E244" s="22">
        <f>'[1]Arkusz1'!N233</f>
        <v>400</v>
      </c>
      <c r="F244" s="23">
        <f>'[1]Arkusz1'!I233</f>
        <v>400</v>
      </c>
      <c r="G244" s="31"/>
      <c r="H244" s="31"/>
      <c r="I244" s="23">
        <f t="shared" si="30"/>
        <v>400</v>
      </c>
      <c r="J244" s="22">
        <f>'[1]Arkusz1'!M233</f>
        <v>0</v>
      </c>
      <c r="K244" s="32"/>
      <c r="L244" s="32"/>
      <c r="M244" s="22">
        <f t="shared" si="31"/>
        <v>0</v>
      </c>
      <c r="N244" s="22">
        <f t="shared" si="32"/>
        <v>400</v>
      </c>
    </row>
    <row r="245" spans="1:14" ht="12.75" customHeight="1">
      <c r="A245" s="39"/>
      <c r="B245" s="30"/>
      <c r="C245" s="29">
        <v>4740</v>
      </c>
      <c r="D245" s="30" t="s">
        <v>40</v>
      </c>
      <c r="E245" s="22">
        <f>'[1]Arkusz1'!N234</f>
        <v>1850</v>
      </c>
      <c r="F245" s="23">
        <f>'[1]Arkusz1'!I234</f>
        <v>1850</v>
      </c>
      <c r="G245" s="31"/>
      <c r="H245" s="31"/>
      <c r="I245" s="23">
        <f t="shared" si="30"/>
        <v>1850</v>
      </c>
      <c r="J245" s="22">
        <f>'[1]Arkusz1'!M234</f>
        <v>0</v>
      </c>
      <c r="K245" s="32"/>
      <c r="L245" s="32"/>
      <c r="M245" s="22">
        <f t="shared" si="31"/>
        <v>0</v>
      </c>
      <c r="N245" s="22">
        <f t="shared" si="32"/>
        <v>1850</v>
      </c>
    </row>
    <row r="246" spans="1:14" ht="12.75" customHeight="1">
      <c r="A246" s="39"/>
      <c r="B246" s="30"/>
      <c r="C246" s="29">
        <v>4750</v>
      </c>
      <c r="D246" s="30" t="s">
        <v>41</v>
      </c>
      <c r="E246" s="22">
        <f>'[1]Arkusz1'!N235</f>
        <v>2780</v>
      </c>
      <c r="F246" s="23">
        <f>'[1]Arkusz1'!I235</f>
        <v>2780</v>
      </c>
      <c r="G246" s="31"/>
      <c r="H246" s="31"/>
      <c r="I246" s="23">
        <f t="shared" si="30"/>
        <v>2780</v>
      </c>
      <c r="J246" s="22">
        <f>'[1]Arkusz1'!M235</f>
        <v>0</v>
      </c>
      <c r="K246" s="32"/>
      <c r="L246" s="32"/>
      <c r="M246" s="22">
        <f t="shared" si="31"/>
        <v>0</v>
      </c>
      <c r="N246" s="22">
        <f t="shared" si="32"/>
        <v>2780</v>
      </c>
    </row>
    <row r="247" spans="1:14" ht="12.75" customHeight="1">
      <c r="A247" s="39"/>
      <c r="B247" s="30"/>
      <c r="C247" s="29">
        <v>6050</v>
      </c>
      <c r="D247" s="30" t="s">
        <v>28</v>
      </c>
      <c r="E247" s="22">
        <f>'[1]Arkusz1'!N236</f>
        <v>63000</v>
      </c>
      <c r="F247" s="23">
        <f>'[1]Arkusz1'!I236</f>
        <v>0</v>
      </c>
      <c r="G247" s="31"/>
      <c r="H247" s="31"/>
      <c r="I247" s="23">
        <f t="shared" si="30"/>
        <v>0</v>
      </c>
      <c r="J247" s="22">
        <f>'[1]Arkusz1'!M236</f>
        <v>63000</v>
      </c>
      <c r="K247" s="32"/>
      <c r="L247" s="32"/>
      <c r="M247" s="22">
        <f t="shared" si="31"/>
        <v>63000</v>
      </c>
      <c r="N247" s="22">
        <f t="shared" si="32"/>
        <v>63000</v>
      </c>
    </row>
    <row r="248" spans="1:14" ht="12.75" customHeight="1">
      <c r="A248" s="39"/>
      <c r="B248" s="30"/>
      <c r="C248" s="29"/>
      <c r="D248" s="30"/>
      <c r="E248" s="22"/>
      <c r="F248" s="23"/>
      <c r="G248" s="31"/>
      <c r="H248" s="31"/>
      <c r="I248" s="23"/>
      <c r="J248" s="22"/>
      <c r="K248" s="32"/>
      <c r="L248" s="32"/>
      <c r="M248" s="22"/>
      <c r="N248" s="22"/>
    </row>
    <row r="249" spans="1:14" s="24" customFormat="1" ht="12.75" customHeight="1">
      <c r="A249" s="38"/>
      <c r="B249" s="26">
        <v>80103</v>
      </c>
      <c r="C249" s="25"/>
      <c r="D249" s="26" t="s">
        <v>130</v>
      </c>
      <c r="E249" s="22">
        <f>'[1]Arkusz1'!N238</f>
        <v>200331</v>
      </c>
      <c r="F249" s="23">
        <f>'[1]Arkusz1'!I238</f>
        <v>200331</v>
      </c>
      <c r="G249" s="27">
        <f>SUM(G250:G266)</f>
        <v>800</v>
      </c>
      <c r="H249" s="27">
        <f>SUM(H250:H266)</f>
        <v>0</v>
      </c>
      <c r="I249" s="23">
        <f t="shared" si="30"/>
        <v>201131</v>
      </c>
      <c r="J249" s="22">
        <f>'[1]Arkusz1'!M238</f>
        <v>0</v>
      </c>
      <c r="K249" s="28">
        <f>SUM(K250:K266)</f>
        <v>0</v>
      </c>
      <c r="L249" s="28">
        <f>SUM(L250:L266)</f>
        <v>0</v>
      </c>
      <c r="M249" s="22">
        <f t="shared" si="31"/>
        <v>0</v>
      </c>
      <c r="N249" s="22">
        <f t="shared" si="32"/>
        <v>201131</v>
      </c>
    </row>
    <row r="250" spans="1:14" ht="12.75" customHeight="1">
      <c r="A250" s="39"/>
      <c r="B250" s="30"/>
      <c r="C250" s="29"/>
      <c r="D250" s="30" t="s">
        <v>121</v>
      </c>
      <c r="E250" s="22"/>
      <c r="F250" s="23"/>
      <c r="G250" s="31"/>
      <c r="H250" s="31"/>
      <c r="I250" s="23"/>
      <c r="J250" s="22"/>
      <c r="K250" s="32"/>
      <c r="L250" s="32"/>
      <c r="M250" s="22"/>
      <c r="N250" s="22"/>
    </row>
    <row r="251" spans="1:14" ht="12.75" customHeight="1">
      <c r="A251" s="39"/>
      <c r="B251" s="30"/>
      <c r="C251" s="29"/>
      <c r="D251" s="30" t="s">
        <v>122</v>
      </c>
      <c r="E251" s="22"/>
      <c r="F251" s="23"/>
      <c r="G251" s="31"/>
      <c r="H251" s="31"/>
      <c r="I251" s="23"/>
      <c r="J251" s="22"/>
      <c r="K251" s="32"/>
      <c r="L251" s="32"/>
      <c r="M251" s="22"/>
      <c r="N251" s="22"/>
    </row>
    <row r="252" spans="1:14" ht="12.75" customHeight="1">
      <c r="A252" s="39"/>
      <c r="B252" s="30"/>
      <c r="C252" s="29">
        <v>2590</v>
      </c>
      <c r="D252" s="30" t="s">
        <v>123</v>
      </c>
      <c r="E252" s="22">
        <f>'[1]Arkusz1'!N241</f>
        <v>26700</v>
      </c>
      <c r="F252" s="23">
        <f>'[1]Arkusz1'!I241</f>
        <v>26700</v>
      </c>
      <c r="G252" s="31"/>
      <c r="H252" s="31"/>
      <c r="I252" s="23">
        <f t="shared" si="30"/>
        <v>26700</v>
      </c>
      <c r="J252" s="22">
        <f>'[1]Arkusz1'!M241</f>
        <v>0</v>
      </c>
      <c r="K252" s="32"/>
      <c r="L252" s="32"/>
      <c r="M252" s="22">
        <f t="shared" si="31"/>
        <v>0</v>
      </c>
      <c r="N252" s="22">
        <f t="shared" si="32"/>
        <v>26700</v>
      </c>
    </row>
    <row r="253" spans="1:14" ht="12.75" customHeight="1">
      <c r="A253" s="39"/>
      <c r="B253" s="30"/>
      <c r="C253" s="29">
        <v>3020</v>
      </c>
      <c r="D253" s="30" t="s">
        <v>66</v>
      </c>
      <c r="E253" s="22">
        <f>'[1]Arkusz1'!N242</f>
        <v>11801</v>
      </c>
      <c r="F253" s="23">
        <f>'[1]Arkusz1'!I242</f>
        <v>11801</v>
      </c>
      <c r="G253" s="31"/>
      <c r="H253" s="31"/>
      <c r="I253" s="23">
        <f t="shared" si="30"/>
        <v>11801</v>
      </c>
      <c r="J253" s="22">
        <f>'[1]Arkusz1'!M242</f>
        <v>0</v>
      </c>
      <c r="K253" s="32"/>
      <c r="L253" s="32"/>
      <c r="M253" s="22">
        <f t="shared" si="31"/>
        <v>0</v>
      </c>
      <c r="N253" s="22">
        <f t="shared" si="32"/>
        <v>11801</v>
      </c>
    </row>
    <row r="254" spans="1:14" ht="12.75" customHeight="1">
      <c r="A254" s="39"/>
      <c r="B254" s="30"/>
      <c r="C254" s="29">
        <v>4010</v>
      </c>
      <c r="D254" s="30" t="s">
        <v>61</v>
      </c>
      <c r="E254" s="22">
        <f>'[1]Arkusz1'!N243</f>
        <v>108437</v>
      </c>
      <c r="F254" s="23">
        <f>'[1]Arkusz1'!I243</f>
        <v>108437</v>
      </c>
      <c r="G254" s="31"/>
      <c r="H254" s="31"/>
      <c r="I254" s="23">
        <f t="shared" si="30"/>
        <v>108437</v>
      </c>
      <c r="J254" s="22">
        <f>'[1]Arkusz1'!M243</f>
        <v>0</v>
      </c>
      <c r="K254" s="32"/>
      <c r="L254" s="32"/>
      <c r="M254" s="22">
        <f t="shared" si="31"/>
        <v>0</v>
      </c>
      <c r="N254" s="22">
        <f t="shared" si="32"/>
        <v>108437</v>
      </c>
    </row>
    <row r="255" spans="1:14" ht="12.75" customHeight="1">
      <c r="A255" s="39"/>
      <c r="B255" s="30"/>
      <c r="C255" s="29">
        <v>4040</v>
      </c>
      <c r="D255" s="30" t="s">
        <v>124</v>
      </c>
      <c r="E255" s="22">
        <f>'[1]Arkusz1'!N244</f>
        <v>8782</v>
      </c>
      <c r="F255" s="23">
        <f>'[1]Arkusz1'!I244</f>
        <v>8782</v>
      </c>
      <c r="G255" s="31"/>
      <c r="H255" s="31"/>
      <c r="I255" s="23">
        <f t="shared" si="30"/>
        <v>8782</v>
      </c>
      <c r="J255" s="22">
        <f>'[1]Arkusz1'!M244</f>
        <v>0</v>
      </c>
      <c r="K255" s="32"/>
      <c r="L255" s="32"/>
      <c r="M255" s="22">
        <f t="shared" si="31"/>
        <v>0</v>
      </c>
      <c r="N255" s="22">
        <f t="shared" si="32"/>
        <v>8782</v>
      </c>
    </row>
    <row r="256" spans="1:14" ht="12.75" customHeight="1">
      <c r="A256" s="39"/>
      <c r="B256" s="30"/>
      <c r="C256" s="29">
        <v>4110</v>
      </c>
      <c r="D256" s="30" t="s">
        <v>90</v>
      </c>
      <c r="E256" s="22">
        <f>'[1]Arkusz1'!N245</f>
        <v>19162</v>
      </c>
      <c r="F256" s="23">
        <f>'[1]Arkusz1'!I245</f>
        <v>19162</v>
      </c>
      <c r="G256" s="31"/>
      <c r="H256" s="31"/>
      <c r="I256" s="23">
        <f t="shared" si="30"/>
        <v>19162</v>
      </c>
      <c r="J256" s="22">
        <f>'[1]Arkusz1'!M245</f>
        <v>0</v>
      </c>
      <c r="K256" s="32"/>
      <c r="L256" s="32"/>
      <c r="M256" s="22">
        <f t="shared" si="31"/>
        <v>0</v>
      </c>
      <c r="N256" s="22">
        <f t="shared" si="32"/>
        <v>19162</v>
      </c>
    </row>
    <row r="257" spans="1:14" ht="12.75" customHeight="1">
      <c r="A257" s="39"/>
      <c r="B257" s="30"/>
      <c r="C257" s="29">
        <v>4120</v>
      </c>
      <c r="D257" s="30" t="s">
        <v>91</v>
      </c>
      <c r="E257" s="22">
        <f>'[1]Arkusz1'!N246</f>
        <v>3061</v>
      </c>
      <c r="F257" s="23">
        <f>'[1]Arkusz1'!I246</f>
        <v>3061</v>
      </c>
      <c r="G257" s="31"/>
      <c r="H257" s="31"/>
      <c r="I257" s="23">
        <f t="shared" si="30"/>
        <v>3061</v>
      </c>
      <c r="J257" s="22">
        <f>'[1]Arkusz1'!M246</f>
        <v>0</v>
      </c>
      <c r="K257" s="32"/>
      <c r="L257" s="32"/>
      <c r="M257" s="22">
        <f t="shared" si="31"/>
        <v>0</v>
      </c>
      <c r="N257" s="22">
        <f t="shared" si="32"/>
        <v>3061</v>
      </c>
    </row>
    <row r="258" spans="1:14" ht="12.75" customHeight="1">
      <c r="A258" s="39"/>
      <c r="B258" s="30"/>
      <c r="C258" s="29">
        <v>4210</v>
      </c>
      <c r="D258" s="30" t="s">
        <v>125</v>
      </c>
      <c r="E258" s="22">
        <f>'[1]Arkusz1'!N247</f>
        <v>2271</v>
      </c>
      <c r="F258" s="23">
        <f>'[1]Arkusz1'!I247</f>
        <v>2271</v>
      </c>
      <c r="G258" s="31">
        <v>400</v>
      </c>
      <c r="H258" s="31"/>
      <c r="I258" s="23">
        <f t="shared" si="30"/>
        <v>2671</v>
      </c>
      <c r="J258" s="22">
        <f>'[1]Arkusz1'!M247</f>
        <v>0</v>
      </c>
      <c r="K258" s="32"/>
      <c r="L258" s="32"/>
      <c r="M258" s="22">
        <f t="shared" si="31"/>
        <v>0</v>
      </c>
      <c r="N258" s="22">
        <f t="shared" si="32"/>
        <v>2671</v>
      </c>
    </row>
    <row r="259" spans="1:14" ht="12.75" customHeight="1">
      <c r="A259" s="39"/>
      <c r="B259" s="30"/>
      <c r="C259" s="29">
        <v>4240</v>
      </c>
      <c r="D259" s="30" t="s">
        <v>126</v>
      </c>
      <c r="E259" s="22">
        <f>'[1]Arkusz1'!N248</f>
        <v>2130</v>
      </c>
      <c r="F259" s="23">
        <f>'[1]Arkusz1'!I248</f>
        <v>2130</v>
      </c>
      <c r="G259" s="31"/>
      <c r="H259" s="31"/>
      <c r="I259" s="23">
        <f t="shared" si="30"/>
        <v>2130</v>
      </c>
      <c r="J259" s="22">
        <f>'[1]Arkusz1'!M248</f>
        <v>0</v>
      </c>
      <c r="K259" s="32"/>
      <c r="L259" s="32"/>
      <c r="M259" s="22">
        <f t="shared" si="31"/>
        <v>0</v>
      </c>
      <c r="N259" s="22">
        <f t="shared" si="32"/>
        <v>2130</v>
      </c>
    </row>
    <row r="260" spans="1:14" ht="12.75" customHeight="1">
      <c r="A260" s="39"/>
      <c r="B260" s="30"/>
      <c r="C260" s="29">
        <v>4260</v>
      </c>
      <c r="D260" s="30" t="s">
        <v>127</v>
      </c>
      <c r="E260" s="22">
        <f>'[1]Arkusz1'!N249</f>
        <v>5000</v>
      </c>
      <c r="F260" s="23">
        <f>'[1]Arkusz1'!I249</f>
        <v>5000</v>
      </c>
      <c r="G260" s="31"/>
      <c r="H260" s="31"/>
      <c r="I260" s="23">
        <f t="shared" si="30"/>
        <v>5000</v>
      </c>
      <c r="J260" s="22">
        <f>'[1]Arkusz1'!M249</f>
        <v>0</v>
      </c>
      <c r="K260" s="32"/>
      <c r="L260" s="32"/>
      <c r="M260" s="22">
        <f t="shared" si="31"/>
        <v>0</v>
      </c>
      <c r="N260" s="22">
        <f t="shared" si="32"/>
        <v>5000</v>
      </c>
    </row>
    <row r="261" spans="1:14" ht="12.75" customHeight="1">
      <c r="A261" s="39"/>
      <c r="B261" s="30"/>
      <c r="C261" s="29">
        <v>4280</v>
      </c>
      <c r="D261" s="30" t="s">
        <v>71</v>
      </c>
      <c r="E261" s="22">
        <f>'[1]Arkusz1'!N250</f>
        <v>300</v>
      </c>
      <c r="F261" s="23">
        <f>'[1]Arkusz1'!I250</f>
        <v>300</v>
      </c>
      <c r="G261" s="31"/>
      <c r="H261" s="31"/>
      <c r="I261" s="23">
        <f t="shared" si="30"/>
        <v>300</v>
      </c>
      <c r="J261" s="22">
        <f>'[1]Arkusz1'!M250</f>
        <v>0</v>
      </c>
      <c r="K261" s="32"/>
      <c r="L261" s="32"/>
      <c r="M261" s="22">
        <f t="shared" si="31"/>
        <v>0</v>
      </c>
      <c r="N261" s="22">
        <f t="shared" si="32"/>
        <v>300</v>
      </c>
    </row>
    <row r="262" spans="1:14" ht="12.75" customHeight="1">
      <c r="A262" s="39"/>
      <c r="B262" s="30"/>
      <c r="C262" s="29">
        <v>4300</v>
      </c>
      <c r="D262" s="30" t="s">
        <v>64</v>
      </c>
      <c r="E262" s="22">
        <f>'[1]Arkusz1'!N251</f>
        <v>2463</v>
      </c>
      <c r="F262" s="23">
        <f>'[1]Arkusz1'!I251</f>
        <v>2463</v>
      </c>
      <c r="G262" s="31">
        <v>400</v>
      </c>
      <c r="H262" s="31"/>
      <c r="I262" s="23">
        <f t="shared" si="30"/>
        <v>2863</v>
      </c>
      <c r="J262" s="22">
        <f>'[1]Arkusz1'!M251</f>
        <v>0</v>
      </c>
      <c r="K262" s="32"/>
      <c r="L262" s="32"/>
      <c r="M262" s="22">
        <f t="shared" si="31"/>
        <v>0</v>
      </c>
      <c r="N262" s="22">
        <f t="shared" si="32"/>
        <v>2863</v>
      </c>
    </row>
    <row r="263" spans="1:14" ht="27" customHeight="1">
      <c r="A263" s="39"/>
      <c r="B263" s="30"/>
      <c r="C263" s="29">
        <v>4370</v>
      </c>
      <c r="D263" s="37" t="s">
        <v>74</v>
      </c>
      <c r="E263" s="22">
        <f>'[1]Arkusz1'!N252</f>
        <v>340</v>
      </c>
      <c r="F263" s="23">
        <f>'[1]Arkusz1'!I252</f>
        <v>340</v>
      </c>
      <c r="G263" s="31"/>
      <c r="H263" s="31"/>
      <c r="I263" s="23">
        <f t="shared" si="30"/>
        <v>340</v>
      </c>
      <c r="J263" s="22">
        <f>'[1]Arkusz1'!M252</f>
        <v>0</v>
      </c>
      <c r="K263" s="32"/>
      <c r="L263" s="32"/>
      <c r="M263" s="22">
        <f t="shared" si="31"/>
        <v>0</v>
      </c>
      <c r="N263" s="22">
        <f t="shared" si="32"/>
        <v>340</v>
      </c>
    </row>
    <row r="264" spans="1:14" ht="12" customHeight="1">
      <c r="A264" s="39"/>
      <c r="B264" s="30"/>
      <c r="C264" s="29">
        <v>4440</v>
      </c>
      <c r="D264" s="30" t="s">
        <v>128</v>
      </c>
      <c r="E264" s="22">
        <f>'[1]Arkusz1'!N253</f>
        <v>9374</v>
      </c>
      <c r="F264" s="23">
        <f>'[1]Arkusz1'!I253</f>
        <v>9374</v>
      </c>
      <c r="G264" s="31"/>
      <c r="H264" s="31"/>
      <c r="I264" s="23">
        <f t="shared" si="30"/>
        <v>9374</v>
      </c>
      <c r="J264" s="22">
        <f>'[1]Arkusz1'!M253</f>
        <v>0</v>
      </c>
      <c r="K264" s="32"/>
      <c r="L264" s="32"/>
      <c r="M264" s="22">
        <f t="shared" si="31"/>
        <v>0</v>
      </c>
      <c r="N264" s="22">
        <f t="shared" si="32"/>
        <v>9374</v>
      </c>
    </row>
    <row r="265" spans="1:14" ht="12" customHeight="1">
      <c r="A265" s="39"/>
      <c r="B265" s="30"/>
      <c r="C265" s="29">
        <v>4740</v>
      </c>
      <c r="D265" s="30" t="s">
        <v>40</v>
      </c>
      <c r="E265" s="22">
        <f>'[1]Arkusz1'!N254</f>
        <v>250</v>
      </c>
      <c r="F265" s="23">
        <f>'[1]Arkusz1'!I254</f>
        <v>250</v>
      </c>
      <c r="G265" s="31"/>
      <c r="H265" s="31"/>
      <c r="I265" s="23">
        <f>F265+G265-H265</f>
        <v>250</v>
      </c>
      <c r="J265" s="22">
        <f>'[1]Arkusz1'!M254</f>
        <v>0</v>
      </c>
      <c r="K265" s="32"/>
      <c r="L265" s="32"/>
      <c r="M265" s="22">
        <f>J265+K265-L265</f>
        <v>0</v>
      </c>
      <c r="N265" s="22">
        <f>I265+M265</f>
        <v>250</v>
      </c>
    </row>
    <row r="266" spans="1:14" ht="13.5" customHeight="1">
      <c r="A266" s="39"/>
      <c r="B266" s="30"/>
      <c r="C266" s="29">
        <v>4750</v>
      </c>
      <c r="D266" s="30" t="s">
        <v>41</v>
      </c>
      <c r="E266" s="22">
        <f>'[1]Arkusz1'!N255</f>
        <v>260</v>
      </c>
      <c r="F266" s="23">
        <f>'[1]Arkusz1'!I255</f>
        <v>260</v>
      </c>
      <c r="G266" s="31"/>
      <c r="H266" s="31"/>
      <c r="I266" s="23">
        <f>F266+G266-H266</f>
        <v>260</v>
      </c>
      <c r="J266" s="22">
        <f>'[1]Arkusz1'!M255</f>
        <v>0</v>
      </c>
      <c r="K266" s="32"/>
      <c r="L266" s="32"/>
      <c r="M266" s="22">
        <f>J266+K266-L266</f>
        <v>0</v>
      </c>
      <c r="N266" s="22">
        <f>I266+M266</f>
        <v>260</v>
      </c>
    </row>
    <row r="267" spans="1:14" ht="12.75" customHeight="1">
      <c r="A267" s="39"/>
      <c r="B267" s="30"/>
      <c r="C267" s="29"/>
      <c r="D267" s="30"/>
      <c r="E267" s="22"/>
      <c r="F267" s="23"/>
      <c r="G267" s="31"/>
      <c r="H267" s="31"/>
      <c r="I267" s="23"/>
      <c r="J267" s="22"/>
      <c r="K267" s="32"/>
      <c r="L267" s="32"/>
      <c r="M267" s="22"/>
      <c r="N267" s="22"/>
    </row>
    <row r="268" spans="1:14" s="24" customFormat="1" ht="12.75" customHeight="1">
      <c r="A268" s="38"/>
      <c r="B268" s="26">
        <v>80104</v>
      </c>
      <c r="C268" s="25"/>
      <c r="D268" s="26" t="s">
        <v>131</v>
      </c>
      <c r="E268" s="22">
        <f>'[1]Arkusz1'!N257</f>
        <v>304135</v>
      </c>
      <c r="F268" s="23">
        <f>'[1]Arkusz1'!I257</f>
        <v>285135</v>
      </c>
      <c r="G268" s="27">
        <f>SUM(G269:G288)</f>
        <v>1000</v>
      </c>
      <c r="H268" s="27">
        <f>SUM(H269:H288)</f>
        <v>0</v>
      </c>
      <c r="I268" s="23">
        <f aca="true" t="shared" si="33" ref="I268:I331">F268+G268-H268</f>
        <v>286135</v>
      </c>
      <c r="J268" s="22">
        <f>'[1]Arkusz1'!M257</f>
        <v>19000</v>
      </c>
      <c r="K268" s="28">
        <f>SUM(K269:K289)</f>
        <v>0</v>
      </c>
      <c r="L268" s="28">
        <f>SUM(L269:L289)</f>
        <v>0</v>
      </c>
      <c r="M268" s="22">
        <f aca="true" t="shared" si="34" ref="M268:M329">J268+K268-L268</f>
        <v>19000</v>
      </c>
      <c r="N268" s="22">
        <f aca="true" t="shared" si="35" ref="N268:N329">I268+M268</f>
        <v>305135</v>
      </c>
    </row>
    <row r="269" spans="1:14" ht="12.75" customHeight="1">
      <c r="A269" s="39"/>
      <c r="B269" s="26"/>
      <c r="C269" s="25"/>
      <c r="D269" s="30" t="s">
        <v>132</v>
      </c>
      <c r="E269" s="22"/>
      <c r="F269" s="23"/>
      <c r="G269" s="27"/>
      <c r="H269" s="27"/>
      <c r="I269" s="23"/>
      <c r="J269" s="22"/>
      <c r="K269" s="32"/>
      <c r="L269" s="32"/>
      <c r="M269" s="22"/>
      <c r="N269" s="22"/>
    </row>
    <row r="270" spans="1:14" ht="12.75" customHeight="1">
      <c r="A270" s="39"/>
      <c r="B270" s="26"/>
      <c r="C270" s="29">
        <v>2310</v>
      </c>
      <c r="D270" s="30" t="s">
        <v>133</v>
      </c>
      <c r="E270" s="22">
        <f>'[1]Arkusz1'!N259</f>
        <v>20249</v>
      </c>
      <c r="F270" s="23">
        <f>'[1]Arkusz1'!I259</f>
        <v>20249</v>
      </c>
      <c r="G270" s="31"/>
      <c r="H270" s="31"/>
      <c r="I270" s="23">
        <f t="shared" si="33"/>
        <v>20249</v>
      </c>
      <c r="J270" s="22">
        <f>'[1]Arkusz1'!M259</f>
        <v>0</v>
      </c>
      <c r="K270" s="32"/>
      <c r="L270" s="32"/>
      <c r="M270" s="22">
        <f t="shared" si="34"/>
        <v>0</v>
      </c>
      <c r="N270" s="22">
        <f t="shared" si="35"/>
        <v>20249</v>
      </c>
    </row>
    <row r="271" spans="1:14" ht="12.75" customHeight="1">
      <c r="A271" s="39"/>
      <c r="B271" s="30"/>
      <c r="C271" s="29">
        <v>3020</v>
      </c>
      <c r="D271" s="30" t="s">
        <v>66</v>
      </c>
      <c r="E271" s="22">
        <f>'[1]Arkusz1'!N260</f>
        <v>19713</v>
      </c>
      <c r="F271" s="23">
        <f>'[1]Arkusz1'!I260</f>
        <v>19713</v>
      </c>
      <c r="G271" s="31"/>
      <c r="H271" s="31"/>
      <c r="I271" s="23">
        <f t="shared" si="33"/>
        <v>19713</v>
      </c>
      <c r="J271" s="22">
        <f>'[1]Arkusz1'!M260</f>
        <v>0</v>
      </c>
      <c r="K271" s="32"/>
      <c r="L271" s="32"/>
      <c r="M271" s="22">
        <f t="shared" si="34"/>
        <v>0</v>
      </c>
      <c r="N271" s="22">
        <f t="shared" si="35"/>
        <v>19713</v>
      </c>
    </row>
    <row r="272" spans="1:14" ht="12.75" customHeight="1">
      <c r="A272" s="39"/>
      <c r="B272" s="30"/>
      <c r="C272" s="29">
        <v>4010</v>
      </c>
      <c r="D272" s="30" t="s">
        <v>61</v>
      </c>
      <c r="E272" s="22">
        <f>'[1]Arkusz1'!N261</f>
        <v>158736</v>
      </c>
      <c r="F272" s="23">
        <f>'[1]Arkusz1'!I261</f>
        <v>158736</v>
      </c>
      <c r="G272" s="31"/>
      <c r="H272" s="31"/>
      <c r="I272" s="23">
        <f t="shared" si="33"/>
        <v>158736</v>
      </c>
      <c r="J272" s="22">
        <f>'[1]Arkusz1'!M261</f>
        <v>0</v>
      </c>
      <c r="K272" s="32"/>
      <c r="L272" s="32"/>
      <c r="M272" s="22">
        <f t="shared" si="34"/>
        <v>0</v>
      </c>
      <c r="N272" s="22">
        <f t="shared" si="35"/>
        <v>158736</v>
      </c>
    </row>
    <row r="273" spans="1:14" ht="12.75" customHeight="1">
      <c r="A273" s="39"/>
      <c r="B273" s="30"/>
      <c r="C273" s="29">
        <v>4040</v>
      </c>
      <c r="D273" s="30" t="s">
        <v>134</v>
      </c>
      <c r="E273" s="22">
        <f>'[1]Arkusz1'!N262</f>
        <v>10437</v>
      </c>
      <c r="F273" s="23">
        <f>'[1]Arkusz1'!I262</f>
        <v>10437</v>
      </c>
      <c r="G273" s="31"/>
      <c r="H273" s="31"/>
      <c r="I273" s="23">
        <f t="shared" si="33"/>
        <v>10437</v>
      </c>
      <c r="J273" s="22">
        <f>'[1]Arkusz1'!M262</f>
        <v>0</v>
      </c>
      <c r="K273" s="32"/>
      <c r="L273" s="32"/>
      <c r="M273" s="22">
        <f t="shared" si="34"/>
        <v>0</v>
      </c>
      <c r="N273" s="22">
        <f t="shared" si="35"/>
        <v>10437</v>
      </c>
    </row>
    <row r="274" spans="1:14" ht="12.75" customHeight="1">
      <c r="A274" s="39"/>
      <c r="B274" s="30"/>
      <c r="C274" s="29">
        <v>4110</v>
      </c>
      <c r="D274" s="30" t="s">
        <v>90</v>
      </c>
      <c r="E274" s="22">
        <f>'[1]Arkusz1'!N263</f>
        <v>28312</v>
      </c>
      <c r="F274" s="23">
        <f>'[1]Arkusz1'!I263</f>
        <v>28312</v>
      </c>
      <c r="G274" s="31"/>
      <c r="H274" s="31"/>
      <c r="I274" s="23">
        <f t="shared" si="33"/>
        <v>28312</v>
      </c>
      <c r="J274" s="22">
        <f>'[1]Arkusz1'!M263</f>
        <v>0</v>
      </c>
      <c r="K274" s="32"/>
      <c r="L274" s="32"/>
      <c r="M274" s="22">
        <f t="shared" si="34"/>
        <v>0</v>
      </c>
      <c r="N274" s="22">
        <f t="shared" si="35"/>
        <v>28312</v>
      </c>
    </row>
    <row r="275" spans="1:14" ht="12.75" customHeight="1">
      <c r="A275" s="39"/>
      <c r="B275" s="30"/>
      <c r="C275" s="29">
        <v>4120</v>
      </c>
      <c r="D275" s="30" t="s">
        <v>91</v>
      </c>
      <c r="E275" s="22">
        <f>'[1]Arkusz1'!N264</f>
        <v>4523</v>
      </c>
      <c r="F275" s="23">
        <f>'[1]Arkusz1'!I264</f>
        <v>4523</v>
      </c>
      <c r="G275" s="31"/>
      <c r="H275" s="31"/>
      <c r="I275" s="23">
        <f t="shared" si="33"/>
        <v>4523</v>
      </c>
      <c r="J275" s="22">
        <f>'[1]Arkusz1'!M264</f>
        <v>0</v>
      </c>
      <c r="K275" s="32"/>
      <c r="L275" s="32"/>
      <c r="M275" s="22">
        <f t="shared" si="34"/>
        <v>0</v>
      </c>
      <c r="N275" s="22">
        <f t="shared" si="35"/>
        <v>4523</v>
      </c>
    </row>
    <row r="276" spans="1:14" ht="12.75" customHeight="1">
      <c r="A276" s="39"/>
      <c r="B276" s="30"/>
      <c r="C276" s="29">
        <v>4210</v>
      </c>
      <c r="D276" s="30" t="s">
        <v>37</v>
      </c>
      <c r="E276" s="22">
        <f>'[1]Arkusz1'!N265</f>
        <v>4549</v>
      </c>
      <c r="F276" s="23">
        <f>'[1]Arkusz1'!I265</f>
        <v>4549</v>
      </c>
      <c r="G276" s="31">
        <v>1000</v>
      </c>
      <c r="H276" s="31"/>
      <c r="I276" s="23">
        <f t="shared" si="33"/>
        <v>5549</v>
      </c>
      <c r="J276" s="22">
        <f>'[1]Arkusz1'!M265</f>
        <v>0</v>
      </c>
      <c r="K276" s="32"/>
      <c r="L276" s="32"/>
      <c r="M276" s="22">
        <f t="shared" si="34"/>
        <v>0</v>
      </c>
      <c r="N276" s="22">
        <f t="shared" si="35"/>
        <v>5549</v>
      </c>
    </row>
    <row r="277" spans="1:14" ht="12.75" customHeight="1">
      <c r="A277" s="39"/>
      <c r="B277" s="30"/>
      <c r="C277" s="29">
        <v>4220</v>
      </c>
      <c r="D277" s="30" t="s">
        <v>104</v>
      </c>
      <c r="E277" s="22">
        <f>'[1]Arkusz1'!N266</f>
        <v>0</v>
      </c>
      <c r="F277" s="23">
        <f>'[1]Arkusz1'!I266</f>
        <v>0</v>
      </c>
      <c r="G277" s="31"/>
      <c r="H277" s="31"/>
      <c r="I277" s="23">
        <f t="shared" si="33"/>
        <v>0</v>
      </c>
      <c r="J277" s="22">
        <f>'[1]Arkusz1'!M266</f>
        <v>0</v>
      </c>
      <c r="K277" s="32"/>
      <c r="L277" s="32"/>
      <c r="M277" s="22">
        <f t="shared" si="34"/>
        <v>0</v>
      </c>
      <c r="N277" s="22">
        <f t="shared" si="35"/>
        <v>0</v>
      </c>
    </row>
    <row r="278" spans="1:14" ht="12.75" customHeight="1">
      <c r="A278" s="39"/>
      <c r="B278" s="30"/>
      <c r="C278" s="29">
        <v>4240</v>
      </c>
      <c r="D278" s="30" t="s">
        <v>126</v>
      </c>
      <c r="E278" s="22">
        <f>'[1]Arkusz1'!N267</f>
        <v>4900</v>
      </c>
      <c r="F278" s="23">
        <f>'[1]Arkusz1'!I267</f>
        <v>4900</v>
      </c>
      <c r="G278" s="31"/>
      <c r="H278" s="31"/>
      <c r="I278" s="23">
        <f t="shared" si="33"/>
        <v>4900</v>
      </c>
      <c r="J278" s="22">
        <f>'[1]Arkusz1'!M267</f>
        <v>0</v>
      </c>
      <c r="K278" s="32"/>
      <c r="L278" s="32"/>
      <c r="M278" s="22">
        <f t="shared" si="34"/>
        <v>0</v>
      </c>
      <c r="N278" s="22">
        <f t="shared" si="35"/>
        <v>4900</v>
      </c>
    </row>
    <row r="279" spans="1:14" ht="12.75" customHeight="1">
      <c r="A279" s="39"/>
      <c r="B279" s="30"/>
      <c r="C279" s="29">
        <v>4260</v>
      </c>
      <c r="D279" s="30" t="s">
        <v>70</v>
      </c>
      <c r="E279" s="22">
        <f>'[1]Arkusz1'!N268</f>
        <v>7000</v>
      </c>
      <c r="F279" s="23">
        <f>'[1]Arkusz1'!I268</f>
        <v>7000</v>
      </c>
      <c r="G279" s="31"/>
      <c r="H279" s="31"/>
      <c r="I279" s="23">
        <f t="shared" si="33"/>
        <v>7000</v>
      </c>
      <c r="J279" s="22">
        <f>'[1]Arkusz1'!M268</f>
        <v>0</v>
      </c>
      <c r="K279" s="32"/>
      <c r="L279" s="32"/>
      <c r="M279" s="22">
        <f t="shared" si="34"/>
        <v>0</v>
      </c>
      <c r="N279" s="22">
        <f t="shared" si="35"/>
        <v>7000</v>
      </c>
    </row>
    <row r="280" spans="1:14" ht="12.75" customHeight="1">
      <c r="A280" s="39"/>
      <c r="B280" s="30"/>
      <c r="C280" s="29">
        <v>4270</v>
      </c>
      <c r="D280" s="30" t="s">
        <v>51</v>
      </c>
      <c r="E280" s="22">
        <f>'[1]Arkusz1'!N269</f>
        <v>581</v>
      </c>
      <c r="F280" s="23">
        <f>'[1]Arkusz1'!I269</f>
        <v>581</v>
      </c>
      <c r="G280" s="31"/>
      <c r="H280" s="31"/>
      <c r="I280" s="23">
        <f t="shared" si="33"/>
        <v>581</v>
      </c>
      <c r="J280" s="22">
        <f>'[1]Arkusz1'!M269</f>
        <v>0</v>
      </c>
      <c r="K280" s="32"/>
      <c r="L280" s="32"/>
      <c r="M280" s="22">
        <f t="shared" si="34"/>
        <v>0</v>
      </c>
      <c r="N280" s="22">
        <f t="shared" si="35"/>
        <v>581</v>
      </c>
    </row>
    <row r="281" spans="1:14" ht="12.75" customHeight="1">
      <c r="A281" s="39"/>
      <c r="B281" s="30"/>
      <c r="C281" s="29">
        <v>4280</v>
      </c>
      <c r="D281" s="30" t="s">
        <v>71</v>
      </c>
      <c r="E281" s="22">
        <f>'[1]Arkusz1'!N270</f>
        <v>375</v>
      </c>
      <c r="F281" s="23">
        <f>'[1]Arkusz1'!I270</f>
        <v>375</v>
      </c>
      <c r="G281" s="31"/>
      <c r="H281" s="31"/>
      <c r="I281" s="23">
        <f t="shared" si="33"/>
        <v>375</v>
      </c>
      <c r="J281" s="22">
        <f>'[1]Arkusz1'!M270</f>
        <v>0</v>
      </c>
      <c r="K281" s="32"/>
      <c r="L281" s="32"/>
      <c r="M281" s="22">
        <f t="shared" si="34"/>
        <v>0</v>
      </c>
      <c r="N281" s="22">
        <f t="shared" si="35"/>
        <v>375</v>
      </c>
    </row>
    <row r="282" spans="1:14" ht="12.75" customHeight="1">
      <c r="A282" s="39"/>
      <c r="B282" s="30"/>
      <c r="C282" s="29">
        <v>4300</v>
      </c>
      <c r="D282" s="30" t="s">
        <v>64</v>
      </c>
      <c r="E282" s="22">
        <f>'[1]Arkusz1'!N271</f>
        <v>10569</v>
      </c>
      <c r="F282" s="23">
        <f>'[1]Arkusz1'!I271</f>
        <v>10569</v>
      </c>
      <c r="G282" s="31"/>
      <c r="H282" s="31"/>
      <c r="I282" s="23">
        <f t="shared" si="33"/>
        <v>10569</v>
      </c>
      <c r="J282" s="22">
        <f>'[1]Arkusz1'!M271</f>
        <v>0</v>
      </c>
      <c r="K282" s="32"/>
      <c r="L282" s="32"/>
      <c r="M282" s="22">
        <f t="shared" si="34"/>
        <v>0</v>
      </c>
      <c r="N282" s="22">
        <f t="shared" si="35"/>
        <v>10569</v>
      </c>
    </row>
    <row r="283" spans="1:14" ht="28.5" customHeight="1">
      <c r="A283" s="39"/>
      <c r="B283" s="30"/>
      <c r="C283" s="29">
        <v>4370</v>
      </c>
      <c r="D283" s="37" t="s">
        <v>74</v>
      </c>
      <c r="E283" s="22">
        <f>'[1]Arkusz1'!N272</f>
        <v>720</v>
      </c>
      <c r="F283" s="23">
        <f>'[1]Arkusz1'!I272</f>
        <v>720</v>
      </c>
      <c r="G283" s="31"/>
      <c r="H283" s="31"/>
      <c r="I283" s="23">
        <f t="shared" si="33"/>
        <v>720</v>
      </c>
      <c r="J283" s="22">
        <f>'[1]Arkusz1'!M272</f>
        <v>0</v>
      </c>
      <c r="K283" s="32"/>
      <c r="L283" s="32"/>
      <c r="M283" s="22">
        <f t="shared" si="34"/>
        <v>0</v>
      </c>
      <c r="N283" s="22">
        <f t="shared" si="35"/>
        <v>720</v>
      </c>
    </row>
    <row r="284" spans="1:14" ht="12.75" customHeight="1">
      <c r="A284" s="39"/>
      <c r="B284" s="30"/>
      <c r="C284" s="29">
        <v>4410</v>
      </c>
      <c r="D284" s="30" t="s">
        <v>92</v>
      </c>
      <c r="E284" s="22">
        <f>'[1]Arkusz1'!N273</f>
        <v>700</v>
      </c>
      <c r="F284" s="23">
        <f>'[1]Arkusz1'!I273</f>
        <v>700</v>
      </c>
      <c r="G284" s="31"/>
      <c r="H284" s="31"/>
      <c r="I284" s="23">
        <f t="shared" si="33"/>
        <v>700</v>
      </c>
      <c r="J284" s="22">
        <f>'[1]Arkusz1'!M273</f>
        <v>0</v>
      </c>
      <c r="K284" s="32"/>
      <c r="L284" s="32"/>
      <c r="M284" s="22">
        <f t="shared" si="34"/>
        <v>0</v>
      </c>
      <c r="N284" s="22">
        <f t="shared" si="35"/>
        <v>700</v>
      </c>
    </row>
    <row r="285" spans="1:14" ht="15" customHeight="1">
      <c r="A285" s="39"/>
      <c r="B285" s="30"/>
      <c r="C285" s="29">
        <v>4430</v>
      </c>
      <c r="D285" s="30" t="s">
        <v>39</v>
      </c>
      <c r="E285" s="22">
        <f>'[1]Arkusz1'!N274</f>
        <v>250</v>
      </c>
      <c r="F285" s="23">
        <f>'[1]Arkusz1'!I274</f>
        <v>250</v>
      </c>
      <c r="G285" s="31"/>
      <c r="H285" s="31"/>
      <c r="I285" s="23">
        <f t="shared" si="33"/>
        <v>250</v>
      </c>
      <c r="J285" s="22">
        <f>'[1]Arkusz1'!M274</f>
        <v>0</v>
      </c>
      <c r="K285" s="32"/>
      <c r="L285" s="32"/>
      <c r="M285" s="22">
        <f t="shared" si="34"/>
        <v>0</v>
      </c>
      <c r="N285" s="22">
        <f t="shared" si="35"/>
        <v>250</v>
      </c>
    </row>
    <row r="286" spans="1:14" ht="12.75" customHeight="1">
      <c r="A286" s="39"/>
      <c r="B286" s="30"/>
      <c r="C286" s="29">
        <v>4440</v>
      </c>
      <c r="D286" s="30" t="s">
        <v>128</v>
      </c>
      <c r="E286" s="22">
        <f>'[1]Arkusz1'!N275</f>
        <v>12921</v>
      </c>
      <c r="F286" s="23">
        <f>'[1]Arkusz1'!I275</f>
        <v>12921</v>
      </c>
      <c r="G286" s="31"/>
      <c r="H286" s="31"/>
      <c r="I286" s="23">
        <f t="shared" si="33"/>
        <v>12921</v>
      </c>
      <c r="J286" s="22">
        <f>'[1]Arkusz1'!M275</f>
        <v>0</v>
      </c>
      <c r="K286" s="32"/>
      <c r="L286" s="32"/>
      <c r="M286" s="22">
        <f t="shared" si="34"/>
        <v>0</v>
      </c>
      <c r="N286" s="22">
        <f t="shared" si="35"/>
        <v>12921</v>
      </c>
    </row>
    <row r="287" spans="1:14" ht="12.75" customHeight="1">
      <c r="A287" s="39"/>
      <c r="B287" s="30"/>
      <c r="C287" s="29">
        <v>4740</v>
      </c>
      <c r="D287" s="30" t="s">
        <v>40</v>
      </c>
      <c r="E287" s="22">
        <f>'[1]Arkusz1'!N276</f>
        <v>200</v>
      </c>
      <c r="F287" s="23">
        <f>'[1]Arkusz1'!I276</f>
        <v>200</v>
      </c>
      <c r="G287" s="31"/>
      <c r="H287" s="31"/>
      <c r="I287" s="23">
        <f t="shared" si="33"/>
        <v>200</v>
      </c>
      <c r="J287" s="22">
        <f>'[1]Arkusz1'!M276</f>
        <v>0</v>
      </c>
      <c r="K287" s="32"/>
      <c r="L287" s="32"/>
      <c r="M287" s="22">
        <f t="shared" si="34"/>
        <v>0</v>
      </c>
      <c r="N287" s="22">
        <f t="shared" si="35"/>
        <v>200</v>
      </c>
    </row>
    <row r="288" spans="1:14" ht="12.75" customHeight="1">
      <c r="A288" s="39"/>
      <c r="B288" s="30"/>
      <c r="C288" s="29">
        <v>4750</v>
      </c>
      <c r="D288" s="30" t="s">
        <v>41</v>
      </c>
      <c r="E288" s="22">
        <f>'[1]Arkusz1'!N277</f>
        <v>400</v>
      </c>
      <c r="F288" s="23">
        <f>'[1]Arkusz1'!I277</f>
        <v>400</v>
      </c>
      <c r="G288" s="31"/>
      <c r="H288" s="31"/>
      <c r="I288" s="23">
        <f t="shared" si="33"/>
        <v>400</v>
      </c>
      <c r="J288" s="22">
        <f>'[1]Arkusz1'!M277</f>
        <v>0</v>
      </c>
      <c r="K288" s="32"/>
      <c r="L288" s="32"/>
      <c r="M288" s="22">
        <f t="shared" si="34"/>
        <v>0</v>
      </c>
      <c r="N288" s="22">
        <f t="shared" si="35"/>
        <v>400</v>
      </c>
    </row>
    <row r="289" spans="1:14" ht="12.75" customHeight="1">
      <c r="A289" s="39"/>
      <c r="B289" s="30"/>
      <c r="C289" s="29">
        <v>6050</v>
      </c>
      <c r="D289" s="30" t="s">
        <v>28</v>
      </c>
      <c r="E289" s="22">
        <f>'[1]Arkusz1'!N278</f>
        <v>19000</v>
      </c>
      <c r="F289" s="23">
        <f>'[1]Arkusz1'!I278</f>
        <v>0</v>
      </c>
      <c r="G289" s="31"/>
      <c r="H289" s="31"/>
      <c r="I289" s="23">
        <f t="shared" si="33"/>
        <v>0</v>
      </c>
      <c r="J289" s="22">
        <f>'[1]Arkusz1'!M278</f>
        <v>19000</v>
      </c>
      <c r="K289" s="32"/>
      <c r="L289" s="32"/>
      <c r="M289" s="22">
        <f t="shared" si="34"/>
        <v>19000</v>
      </c>
      <c r="N289" s="22">
        <f t="shared" si="35"/>
        <v>19000</v>
      </c>
    </row>
    <row r="290" spans="1:14" ht="12.75" customHeight="1">
      <c r="A290" s="39"/>
      <c r="B290" s="30"/>
      <c r="C290" s="29"/>
      <c r="D290" s="30"/>
      <c r="E290" s="22"/>
      <c r="F290" s="23"/>
      <c r="G290" s="31"/>
      <c r="H290" s="31"/>
      <c r="I290" s="23"/>
      <c r="J290" s="22"/>
      <c r="K290" s="32"/>
      <c r="L290" s="32"/>
      <c r="M290" s="22"/>
      <c r="N290" s="22"/>
    </row>
    <row r="291" spans="1:14" s="24" customFormat="1" ht="12.75" customHeight="1">
      <c r="A291" s="38"/>
      <c r="B291" s="26">
        <v>80110</v>
      </c>
      <c r="C291" s="25"/>
      <c r="D291" s="26" t="s">
        <v>135</v>
      </c>
      <c r="E291" s="22">
        <f>'[1]Arkusz1'!N280</f>
        <v>1667600</v>
      </c>
      <c r="F291" s="23">
        <f>'[1]Arkusz1'!I280</f>
        <v>1667600</v>
      </c>
      <c r="G291" s="27">
        <f>SUM(G292:G313)</f>
        <v>0</v>
      </c>
      <c r="H291" s="27">
        <f>SUM(H292:H313)</f>
        <v>0</v>
      </c>
      <c r="I291" s="23">
        <f t="shared" si="33"/>
        <v>1667600</v>
      </c>
      <c r="J291" s="22">
        <f>'[1]Arkusz1'!M280</f>
        <v>0</v>
      </c>
      <c r="K291" s="28">
        <f>SUM(K292:K313)</f>
        <v>0</v>
      </c>
      <c r="L291" s="28">
        <f>SUM(L292:L313)</f>
        <v>0</v>
      </c>
      <c r="M291" s="22">
        <f t="shared" si="34"/>
        <v>0</v>
      </c>
      <c r="N291" s="22">
        <f t="shared" si="35"/>
        <v>1667600</v>
      </c>
    </row>
    <row r="292" spans="1:14" ht="12.75" customHeight="1">
      <c r="A292" s="39"/>
      <c r="B292" s="30"/>
      <c r="C292" s="29"/>
      <c r="D292" s="30" t="s">
        <v>121</v>
      </c>
      <c r="E292" s="22"/>
      <c r="F292" s="23"/>
      <c r="G292" s="31"/>
      <c r="H292" s="31"/>
      <c r="I292" s="23"/>
      <c r="J292" s="22"/>
      <c r="K292" s="32"/>
      <c r="L292" s="32"/>
      <c r="M292" s="22"/>
      <c r="N292" s="22"/>
    </row>
    <row r="293" spans="1:14" ht="12.75" customHeight="1">
      <c r="A293" s="39"/>
      <c r="B293" s="30"/>
      <c r="C293" s="29"/>
      <c r="D293" s="30" t="s">
        <v>122</v>
      </c>
      <c r="E293" s="22"/>
      <c r="F293" s="23"/>
      <c r="G293" s="31"/>
      <c r="H293" s="31"/>
      <c r="I293" s="23"/>
      <c r="J293" s="22"/>
      <c r="K293" s="32"/>
      <c r="L293" s="32"/>
      <c r="M293" s="22"/>
      <c r="N293" s="22"/>
    </row>
    <row r="294" spans="1:14" ht="12.75" customHeight="1">
      <c r="A294" s="39"/>
      <c r="B294" s="30"/>
      <c r="C294" s="29">
        <v>2590</v>
      </c>
      <c r="D294" s="30" t="s">
        <v>123</v>
      </c>
      <c r="E294" s="22">
        <f>'[1]Arkusz1'!N283</f>
        <v>564856</v>
      </c>
      <c r="F294" s="23">
        <f>'[1]Arkusz1'!I283</f>
        <v>564856</v>
      </c>
      <c r="G294" s="31"/>
      <c r="H294" s="31"/>
      <c r="I294" s="23">
        <f t="shared" si="33"/>
        <v>564856</v>
      </c>
      <c r="J294" s="22">
        <f>'[1]Arkusz1'!M283</f>
        <v>0</v>
      </c>
      <c r="K294" s="32"/>
      <c r="L294" s="32"/>
      <c r="M294" s="22">
        <f t="shared" si="34"/>
        <v>0</v>
      </c>
      <c r="N294" s="22">
        <f t="shared" si="35"/>
        <v>564856</v>
      </c>
    </row>
    <row r="295" spans="1:14" ht="12.75" customHeight="1">
      <c r="A295" s="39"/>
      <c r="B295" s="30"/>
      <c r="C295" s="29">
        <v>3020</v>
      </c>
      <c r="D295" s="30" t="s">
        <v>66</v>
      </c>
      <c r="E295" s="22">
        <f>'[1]Arkusz1'!N284</f>
        <v>70634</v>
      </c>
      <c r="F295" s="23">
        <f>'[1]Arkusz1'!I284</f>
        <v>70634</v>
      </c>
      <c r="G295" s="31"/>
      <c r="H295" s="31"/>
      <c r="I295" s="23">
        <f t="shared" si="33"/>
        <v>70634</v>
      </c>
      <c r="J295" s="22">
        <f>'[1]Arkusz1'!M284</f>
        <v>0</v>
      </c>
      <c r="K295" s="32"/>
      <c r="L295" s="32"/>
      <c r="M295" s="22">
        <f t="shared" si="34"/>
        <v>0</v>
      </c>
      <c r="N295" s="22">
        <f t="shared" si="35"/>
        <v>70634</v>
      </c>
    </row>
    <row r="296" spans="1:14" ht="12.75" customHeight="1">
      <c r="A296" s="39"/>
      <c r="B296" s="30"/>
      <c r="C296" s="29">
        <v>4010</v>
      </c>
      <c r="D296" s="30" t="s">
        <v>136</v>
      </c>
      <c r="E296" s="22">
        <f>'[1]Arkusz1'!N285</f>
        <v>687297</v>
      </c>
      <c r="F296" s="23">
        <f>'[1]Arkusz1'!I285</f>
        <v>687297</v>
      </c>
      <c r="G296" s="31"/>
      <c r="H296" s="31"/>
      <c r="I296" s="23">
        <f t="shared" si="33"/>
        <v>687297</v>
      </c>
      <c r="J296" s="22">
        <f>'[1]Arkusz1'!M285</f>
        <v>0</v>
      </c>
      <c r="K296" s="32"/>
      <c r="L296" s="32"/>
      <c r="M296" s="22">
        <f t="shared" si="34"/>
        <v>0</v>
      </c>
      <c r="N296" s="22">
        <f t="shared" si="35"/>
        <v>687297</v>
      </c>
    </row>
    <row r="297" spans="1:14" ht="12.75" customHeight="1">
      <c r="A297" s="39"/>
      <c r="B297" s="30"/>
      <c r="C297" s="29">
        <v>4040</v>
      </c>
      <c r="D297" s="30" t="s">
        <v>124</v>
      </c>
      <c r="E297" s="22">
        <f>'[1]Arkusz1'!N286</f>
        <v>51963</v>
      </c>
      <c r="F297" s="23">
        <f>'[1]Arkusz1'!I286</f>
        <v>51963</v>
      </c>
      <c r="G297" s="31"/>
      <c r="H297" s="31"/>
      <c r="I297" s="23">
        <f t="shared" si="33"/>
        <v>51963</v>
      </c>
      <c r="J297" s="22">
        <f>'[1]Arkusz1'!M286</f>
        <v>0</v>
      </c>
      <c r="K297" s="32"/>
      <c r="L297" s="32"/>
      <c r="M297" s="22">
        <f t="shared" si="34"/>
        <v>0</v>
      </c>
      <c r="N297" s="22">
        <f t="shared" si="35"/>
        <v>51963</v>
      </c>
    </row>
    <row r="298" spans="1:14" ht="12.75" customHeight="1">
      <c r="A298" s="39"/>
      <c r="B298" s="30"/>
      <c r="C298" s="29">
        <v>4110</v>
      </c>
      <c r="D298" s="30" t="s">
        <v>34</v>
      </c>
      <c r="E298" s="22">
        <f>'[1]Arkusz1'!N287</f>
        <v>123227</v>
      </c>
      <c r="F298" s="23">
        <f>'[1]Arkusz1'!I287</f>
        <v>123227</v>
      </c>
      <c r="G298" s="31"/>
      <c r="H298" s="31"/>
      <c r="I298" s="23">
        <f t="shared" si="33"/>
        <v>123227</v>
      </c>
      <c r="J298" s="22">
        <f>'[1]Arkusz1'!M287</f>
        <v>0</v>
      </c>
      <c r="K298" s="32"/>
      <c r="L298" s="32"/>
      <c r="M298" s="22">
        <f t="shared" si="34"/>
        <v>0</v>
      </c>
      <c r="N298" s="22">
        <f t="shared" si="35"/>
        <v>123227</v>
      </c>
    </row>
    <row r="299" spans="1:14" ht="12.75" customHeight="1">
      <c r="A299" s="39"/>
      <c r="B299" s="30"/>
      <c r="C299" s="29">
        <v>4120</v>
      </c>
      <c r="D299" s="30" t="s">
        <v>35</v>
      </c>
      <c r="E299" s="22">
        <f>'[1]Arkusz1'!N288</f>
        <v>19681</v>
      </c>
      <c r="F299" s="23">
        <f>'[1]Arkusz1'!I288</f>
        <v>19681</v>
      </c>
      <c r="G299" s="31"/>
      <c r="H299" s="31"/>
      <c r="I299" s="23">
        <f t="shared" si="33"/>
        <v>19681</v>
      </c>
      <c r="J299" s="22">
        <f>'[1]Arkusz1'!M288</f>
        <v>0</v>
      </c>
      <c r="K299" s="32"/>
      <c r="L299" s="32"/>
      <c r="M299" s="22">
        <f t="shared" si="34"/>
        <v>0</v>
      </c>
      <c r="N299" s="22">
        <f t="shared" si="35"/>
        <v>19681</v>
      </c>
    </row>
    <row r="300" spans="1:14" ht="12.75" customHeight="1">
      <c r="A300" s="39"/>
      <c r="B300" s="30"/>
      <c r="C300" s="29">
        <v>4210</v>
      </c>
      <c r="D300" s="30" t="s">
        <v>137</v>
      </c>
      <c r="E300" s="22">
        <f>'[1]Arkusz1'!N289</f>
        <v>11190</v>
      </c>
      <c r="F300" s="23">
        <f>'[1]Arkusz1'!I289</f>
        <v>11190</v>
      </c>
      <c r="G300" s="31"/>
      <c r="H300" s="31"/>
      <c r="I300" s="23">
        <f t="shared" si="33"/>
        <v>11190</v>
      </c>
      <c r="J300" s="22">
        <f>'[1]Arkusz1'!M289</f>
        <v>0</v>
      </c>
      <c r="K300" s="32"/>
      <c r="L300" s="32"/>
      <c r="M300" s="22">
        <f t="shared" si="34"/>
        <v>0</v>
      </c>
      <c r="N300" s="22">
        <f t="shared" si="35"/>
        <v>11190</v>
      </c>
    </row>
    <row r="301" spans="1:14" ht="12.75" customHeight="1">
      <c r="A301" s="39"/>
      <c r="B301" s="30"/>
      <c r="C301" s="29">
        <v>4240</v>
      </c>
      <c r="D301" s="30" t="s">
        <v>126</v>
      </c>
      <c r="E301" s="22">
        <f>'[1]Arkusz1'!N290</f>
        <v>2500</v>
      </c>
      <c r="F301" s="23">
        <f>'[1]Arkusz1'!I290</f>
        <v>2500</v>
      </c>
      <c r="G301" s="31"/>
      <c r="H301" s="31"/>
      <c r="I301" s="23">
        <f t="shared" si="33"/>
        <v>2500</v>
      </c>
      <c r="J301" s="22">
        <f>'[1]Arkusz1'!M290</f>
        <v>0</v>
      </c>
      <c r="K301" s="32"/>
      <c r="L301" s="32"/>
      <c r="M301" s="22">
        <f t="shared" si="34"/>
        <v>0</v>
      </c>
      <c r="N301" s="22">
        <f t="shared" si="35"/>
        <v>2500</v>
      </c>
    </row>
    <row r="302" spans="1:14" ht="12.75" customHeight="1">
      <c r="A302" s="39"/>
      <c r="B302" s="30"/>
      <c r="C302" s="29">
        <v>4260</v>
      </c>
      <c r="D302" s="30" t="s">
        <v>70</v>
      </c>
      <c r="E302" s="22">
        <f>'[1]Arkusz1'!N291</f>
        <v>64400</v>
      </c>
      <c r="F302" s="23">
        <f>'[1]Arkusz1'!I291</f>
        <v>64400</v>
      </c>
      <c r="G302" s="31"/>
      <c r="H302" s="31"/>
      <c r="I302" s="23">
        <f t="shared" si="33"/>
        <v>64400</v>
      </c>
      <c r="J302" s="22">
        <f>'[1]Arkusz1'!M291</f>
        <v>0</v>
      </c>
      <c r="K302" s="32"/>
      <c r="L302" s="32"/>
      <c r="M302" s="22">
        <f t="shared" si="34"/>
        <v>0</v>
      </c>
      <c r="N302" s="22">
        <f t="shared" si="35"/>
        <v>64400</v>
      </c>
    </row>
    <row r="303" spans="1:14" ht="12.75" customHeight="1">
      <c r="A303" s="39"/>
      <c r="B303" s="30"/>
      <c r="C303" s="29">
        <v>4270</v>
      </c>
      <c r="D303" s="30" t="s">
        <v>51</v>
      </c>
      <c r="E303" s="22">
        <f>'[1]Arkusz1'!N292</f>
        <v>1400</v>
      </c>
      <c r="F303" s="23">
        <f>'[1]Arkusz1'!I292</f>
        <v>1400</v>
      </c>
      <c r="G303" s="31"/>
      <c r="H303" s="31"/>
      <c r="I303" s="23">
        <f t="shared" si="33"/>
        <v>1400</v>
      </c>
      <c r="J303" s="22">
        <f>'[1]Arkusz1'!M292</f>
        <v>0</v>
      </c>
      <c r="K303" s="32"/>
      <c r="L303" s="32"/>
      <c r="M303" s="22">
        <f t="shared" si="34"/>
        <v>0</v>
      </c>
      <c r="N303" s="22">
        <f t="shared" si="35"/>
        <v>1400</v>
      </c>
    </row>
    <row r="304" spans="1:14" ht="12.75" customHeight="1">
      <c r="A304" s="39"/>
      <c r="B304" s="30"/>
      <c r="C304" s="29">
        <v>4280</v>
      </c>
      <c r="D304" s="30" t="s">
        <v>71</v>
      </c>
      <c r="E304" s="22">
        <f>'[1]Arkusz1'!N293</f>
        <v>1000</v>
      </c>
      <c r="F304" s="23">
        <f>'[1]Arkusz1'!I293</f>
        <v>1000</v>
      </c>
      <c r="G304" s="31"/>
      <c r="H304" s="31"/>
      <c r="I304" s="23">
        <f t="shared" si="33"/>
        <v>1000</v>
      </c>
      <c r="J304" s="22">
        <f>'[1]Arkusz1'!M293</f>
        <v>0</v>
      </c>
      <c r="K304" s="32"/>
      <c r="L304" s="32"/>
      <c r="M304" s="22">
        <f t="shared" si="34"/>
        <v>0</v>
      </c>
      <c r="N304" s="22">
        <f t="shared" si="35"/>
        <v>1000</v>
      </c>
    </row>
    <row r="305" spans="1:14" ht="12.75" customHeight="1">
      <c r="A305" s="39"/>
      <c r="B305" s="30"/>
      <c r="C305" s="29">
        <v>4300</v>
      </c>
      <c r="D305" s="30" t="s">
        <v>64</v>
      </c>
      <c r="E305" s="22">
        <f>'[1]Arkusz1'!N294</f>
        <v>14906</v>
      </c>
      <c r="F305" s="23">
        <f>'[1]Arkusz1'!I294</f>
        <v>14906</v>
      </c>
      <c r="G305" s="31"/>
      <c r="H305" s="31"/>
      <c r="I305" s="23">
        <f t="shared" si="33"/>
        <v>14906</v>
      </c>
      <c r="J305" s="22">
        <f>'[1]Arkusz1'!M294</f>
        <v>0</v>
      </c>
      <c r="K305" s="32"/>
      <c r="L305" s="32"/>
      <c r="M305" s="22">
        <f t="shared" si="34"/>
        <v>0</v>
      </c>
      <c r="N305" s="22">
        <f t="shared" si="35"/>
        <v>14906</v>
      </c>
    </row>
    <row r="306" spans="1:14" ht="12.75" customHeight="1">
      <c r="A306" s="39"/>
      <c r="B306" s="30"/>
      <c r="C306" s="29">
        <v>4350</v>
      </c>
      <c r="D306" s="30" t="s">
        <v>138</v>
      </c>
      <c r="E306" s="22">
        <f>'[1]Arkusz1'!N295</f>
        <v>1000</v>
      </c>
      <c r="F306" s="23">
        <f>'[1]Arkusz1'!I295</f>
        <v>1000</v>
      </c>
      <c r="G306" s="31"/>
      <c r="H306" s="31"/>
      <c r="I306" s="23">
        <f t="shared" si="33"/>
        <v>1000</v>
      </c>
      <c r="J306" s="22">
        <f>'[1]Arkusz1'!M295</f>
        <v>0</v>
      </c>
      <c r="K306" s="32"/>
      <c r="L306" s="32"/>
      <c r="M306" s="22">
        <f t="shared" si="34"/>
        <v>0</v>
      </c>
      <c r="N306" s="22">
        <f t="shared" si="35"/>
        <v>1000</v>
      </c>
    </row>
    <row r="307" spans="1:14" ht="24.75" customHeight="1">
      <c r="A307" s="39"/>
      <c r="B307" s="30"/>
      <c r="C307" s="29">
        <v>4370</v>
      </c>
      <c r="D307" s="37" t="s">
        <v>74</v>
      </c>
      <c r="E307" s="22">
        <f>'[1]Arkusz1'!N296</f>
        <v>1000</v>
      </c>
      <c r="F307" s="23">
        <f>'[1]Arkusz1'!I296</f>
        <v>1000</v>
      </c>
      <c r="G307" s="31"/>
      <c r="H307" s="31"/>
      <c r="I307" s="23">
        <f t="shared" si="33"/>
        <v>1000</v>
      </c>
      <c r="J307" s="22">
        <f>'[1]Arkusz1'!M296</f>
        <v>0</v>
      </c>
      <c r="K307" s="32"/>
      <c r="L307" s="32"/>
      <c r="M307" s="22">
        <f t="shared" si="34"/>
        <v>0</v>
      </c>
      <c r="N307" s="22">
        <f t="shared" si="35"/>
        <v>1000</v>
      </c>
    </row>
    <row r="308" spans="1:14" ht="12.75" customHeight="1">
      <c r="A308" s="39"/>
      <c r="B308" s="30"/>
      <c r="C308" s="29">
        <v>4410</v>
      </c>
      <c r="D308" s="30" t="s">
        <v>75</v>
      </c>
      <c r="E308" s="22">
        <f>'[1]Arkusz1'!N297</f>
        <v>1900</v>
      </c>
      <c r="F308" s="23">
        <f>'[1]Arkusz1'!I297</f>
        <v>1900</v>
      </c>
      <c r="G308" s="31"/>
      <c r="H308" s="31"/>
      <c r="I308" s="23">
        <f t="shared" si="33"/>
        <v>1900</v>
      </c>
      <c r="J308" s="22">
        <f>'[1]Arkusz1'!M297</f>
        <v>0</v>
      </c>
      <c r="K308" s="32"/>
      <c r="L308" s="32"/>
      <c r="M308" s="22">
        <f t="shared" si="34"/>
        <v>0</v>
      </c>
      <c r="N308" s="22">
        <f t="shared" si="35"/>
        <v>1900</v>
      </c>
    </row>
    <row r="309" spans="1:14" ht="14.25" customHeight="1">
      <c r="A309" s="39"/>
      <c r="B309" s="30"/>
      <c r="C309" s="29">
        <v>4430</v>
      </c>
      <c r="D309" s="30" t="s">
        <v>39</v>
      </c>
      <c r="E309" s="22">
        <f>'[1]Arkusz1'!N298</f>
        <v>2400</v>
      </c>
      <c r="F309" s="23">
        <f>'[1]Arkusz1'!I298</f>
        <v>2400</v>
      </c>
      <c r="G309" s="31"/>
      <c r="H309" s="31"/>
      <c r="I309" s="23">
        <f t="shared" si="33"/>
        <v>2400</v>
      </c>
      <c r="J309" s="22">
        <f>'[1]Arkusz1'!M298</f>
        <v>0</v>
      </c>
      <c r="K309" s="32"/>
      <c r="L309" s="32"/>
      <c r="M309" s="22">
        <f t="shared" si="34"/>
        <v>0</v>
      </c>
      <c r="N309" s="22">
        <f t="shared" si="35"/>
        <v>2400</v>
      </c>
    </row>
    <row r="310" spans="1:14" ht="12.75" customHeight="1">
      <c r="A310" s="39"/>
      <c r="B310" s="30"/>
      <c r="C310" s="29">
        <v>4440</v>
      </c>
      <c r="D310" s="30" t="s">
        <v>128</v>
      </c>
      <c r="E310" s="22">
        <f>'[1]Arkusz1'!N299</f>
        <v>45764</v>
      </c>
      <c r="F310" s="23">
        <f>'[1]Arkusz1'!I299</f>
        <v>45764</v>
      </c>
      <c r="G310" s="31"/>
      <c r="H310" s="31"/>
      <c r="I310" s="23">
        <f t="shared" si="33"/>
        <v>45764</v>
      </c>
      <c r="J310" s="22">
        <f>'[1]Arkusz1'!M299</f>
        <v>0</v>
      </c>
      <c r="K310" s="32"/>
      <c r="L310" s="32"/>
      <c r="M310" s="22">
        <f t="shared" si="34"/>
        <v>0</v>
      </c>
      <c r="N310" s="22">
        <f t="shared" si="35"/>
        <v>45764</v>
      </c>
    </row>
    <row r="311" spans="1:14" ht="12.75" customHeight="1">
      <c r="A311" s="34"/>
      <c r="B311" s="30"/>
      <c r="C311" s="29">
        <v>4700</v>
      </c>
      <c r="D311" s="30" t="s">
        <v>80</v>
      </c>
      <c r="E311" s="22">
        <f>'[1]Arkusz1'!N300</f>
        <v>92</v>
      </c>
      <c r="F311" s="23">
        <f>'[1]Arkusz1'!I300</f>
        <v>92</v>
      </c>
      <c r="G311" s="31"/>
      <c r="H311" s="31"/>
      <c r="I311" s="23">
        <f t="shared" si="33"/>
        <v>92</v>
      </c>
      <c r="J311" s="22">
        <f>'[1]Arkusz1'!M300</f>
        <v>0</v>
      </c>
      <c r="K311" s="32"/>
      <c r="L311" s="32"/>
      <c r="M311" s="22">
        <f t="shared" si="34"/>
        <v>0</v>
      </c>
      <c r="N311" s="22">
        <f t="shared" si="35"/>
        <v>92</v>
      </c>
    </row>
    <row r="312" spans="1:14" ht="12.75" customHeight="1">
      <c r="A312" s="39"/>
      <c r="B312" s="30"/>
      <c r="C312" s="29">
        <v>4740</v>
      </c>
      <c r="D312" s="30" t="s">
        <v>40</v>
      </c>
      <c r="E312" s="22">
        <f>'[1]Arkusz1'!N301</f>
        <v>1140</v>
      </c>
      <c r="F312" s="23">
        <f>'[1]Arkusz1'!I301</f>
        <v>1140</v>
      </c>
      <c r="G312" s="31"/>
      <c r="H312" s="31"/>
      <c r="I312" s="23">
        <f t="shared" si="33"/>
        <v>1140</v>
      </c>
      <c r="J312" s="22">
        <f>'[1]Arkusz1'!M301</f>
        <v>0</v>
      </c>
      <c r="K312" s="32"/>
      <c r="L312" s="32"/>
      <c r="M312" s="22">
        <f t="shared" si="34"/>
        <v>0</v>
      </c>
      <c r="N312" s="22">
        <f t="shared" si="35"/>
        <v>1140</v>
      </c>
    </row>
    <row r="313" spans="1:14" ht="12.75" customHeight="1">
      <c r="A313" s="39"/>
      <c r="B313" s="30"/>
      <c r="C313" s="29">
        <v>4750</v>
      </c>
      <c r="D313" s="30" t="s">
        <v>41</v>
      </c>
      <c r="E313" s="22">
        <f>'[1]Arkusz1'!N302</f>
        <v>1250</v>
      </c>
      <c r="F313" s="23">
        <f>'[1]Arkusz1'!I302</f>
        <v>1250</v>
      </c>
      <c r="G313" s="31"/>
      <c r="H313" s="31"/>
      <c r="I313" s="23">
        <f t="shared" si="33"/>
        <v>1250</v>
      </c>
      <c r="J313" s="22">
        <f>'[1]Arkusz1'!M302</f>
        <v>0</v>
      </c>
      <c r="K313" s="32"/>
      <c r="L313" s="32"/>
      <c r="M313" s="22">
        <f t="shared" si="34"/>
        <v>0</v>
      </c>
      <c r="N313" s="22">
        <f t="shared" si="35"/>
        <v>1250</v>
      </c>
    </row>
    <row r="314" spans="1:14" ht="12.75" customHeight="1">
      <c r="A314" s="39"/>
      <c r="B314" s="30"/>
      <c r="C314" s="29"/>
      <c r="D314" s="30"/>
      <c r="E314" s="22"/>
      <c r="F314" s="23"/>
      <c r="G314" s="31"/>
      <c r="H314" s="31"/>
      <c r="I314" s="23"/>
      <c r="J314" s="22"/>
      <c r="K314" s="32"/>
      <c r="L314" s="32"/>
      <c r="M314" s="22"/>
      <c r="N314" s="22"/>
    </row>
    <row r="315" spans="1:14" s="24" customFormat="1" ht="12.75" customHeight="1">
      <c r="A315" s="38"/>
      <c r="B315" s="26">
        <v>80113</v>
      </c>
      <c r="C315" s="25"/>
      <c r="D315" s="26" t="s">
        <v>139</v>
      </c>
      <c r="E315" s="22">
        <f>'[1]Arkusz1'!N304</f>
        <v>169749</v>
      </c>
      <c r="F315" s="23">
        <f>'[1]Arkusz1'!I304</f>
        <v>169749</v>
      </c>
      <c r="G315" s="27">
        <f>SUM(G316:G331)</f>
        <v>108</v>
      </c>
      <c r="H315" s="27">
        <f>SUM(H316:H331)</f>
        <v>1308</v>
      </c>
      <c r="I315" s="23">
        <f t="shared" si="33"/>
        <v>168549</v>
      </c>
      <c r="J315" s="22">
        <f>'[1]Arkusz1'!M304</f>
        <v>0</v>
      </c>
      <c r="K315" s="28">
        <f>SUM(K316:K329)</f>
        <v>0</v>
      </c>
      <c r="L315" s="28">
        <f>SUM(L316:L329)</f>
        <v>0</v>
      </c>
      <c r="M315" s="22">
        <f t="shared" si="34"/>
        <v>0</v>
      </c>
      <c r="N315" s="22">
        <f t="shared" si="35"/>
        <v>168549</v>
      </c>
    </row>
    <row r="316" spans="1:14" ht="12.75" customHeight="1">
      <c r="A316" s="39"/>
      <c r="B316" s="30"/>
      <c r="C316" s="29">
        <v>3020</v>
      </c>
      <c r="D316" s="30" t="s">
        <v>66</v>
      </c>
      <c r="E316" s="22">
        <f>'[1]Arkusz1'!N305</f>
        <v>150</v>
      </c>
      <c r="F316" s="23">
        <f>'[1]Arkusz1'!I305</f>
        <v>150</v>
      </c>
      <c r="G316" s="31"/>
      <c r="H316" s="31"/>
      <c r="I316" s="23">
        <f t="shared" si="33"/>
        <v>150</v>
      </c>
      <c r="J316" s="22">
        <f>'[1]Arkusz1'!M305</f>
        <v>0</v>
      </c>
      <c r="K316" s="32"/>
      <c r="L316" s="32"/>
      <c r="M316" s="22">
        <f t="shared" si="34"/>
        <v>0</v>
      </c>
      <c r="N316" s="22">
        <f t="shared" si="35"/>
        <v>150</v>
      </c>
    </row>
    <row r="317" spans="1:14" ht="12.75" customHeight="1">
      <c r="A317" s="39"/>
      <c r="B317" s="30"/>
      <c r="C317" s="29">
        <v>3030</v>
      </c>
      <c r="D317" s="30" t="s">
        <v>63</v>
      </c>
      <c r="E317" s="22">
        <f>'[1]Arkusz1'!N306</f>
        <v>2562</v>
      </c>
      <c r="F317" s="23">
        <f>'[1]Arkusz1'!I306</f>
        <v>2562</v>
      </c>
      <c r="G317" s="31"/>
      <c r="H317" s="31"/>
      <c r="I317" s="23">
        <f t="shared" si="33"/>
        <v>2562</v>
      </c>
      <c r="J317" s="22">
        <f>'[1]Arkusz1'!M306</f>
        <v>0</v>
      </c>
      <c r="K317" s="32"/>
      <c r="L317" s="32"/>
      <c r="M317" s="22">
        <f t="shared" si="34"/>
        <v>0</v>
      </c>
      <c r="N317" s="22">
        <f t="shared" si="35"/>
        <v>2562</v>
      </c>
    </row>
    <row r="318" spans="1:14" ht="12.75" customHeight="1">
      <c r="A318" s="39"/>
      <c r="B318" s="30"/>
      <c r="C318" s="29">
        <v>4010</v>
      </c>
      <c r="D318" s="30" t="s">
        <v>140</v>
      </c>
      <c r="E318" s="22">
        <f>'[1]Arkusz1'!N307</f>
        <v>36666</v>
      </c>
      <c r="F318" s="23">
        <f>'[1]Arkusz1'!I307</f>
        <v>36666</v>
      </c>
      <c r="G318" s="31"/>
      <c r="H318" s="31"/>
      <c r="I318" s="23">
        <f t="shared" si="33"/>
        <v>36666</v>
      </c>
      <c r="J318" s="22">
        <f>'[1]Arkusz1'!M307</f>
        <v>0</v>
      </c>
      <c r="K318" s="32"/>
      <c r="L318" s="32"/>
      <c r="M318" s="22">
        <f t="shared" si="34"/>
        <v>0</v>
      </c>
      <c r="N318" s="22">
        <f t="shared" si="35"/>
        <v>36666</v>
      </c>
    </row>
    <row r="319" spans="1:14" ht="12.75" customHeight="1">
      <c r="A319" s="39"/>
      <c r="B319" s="30"/>
      <c r="C319" s="29">
        <v>4040</v>
      </c>
      <c r="D319" s="30" t="s">
        <v>124</v>
      </c>
      <c r="E319" s="22">
        <f>'[1]Arkusz1'!N308</f>
        <v>2708</v>
      </c>
      <c r="F319" s="23">
        <f>'[1]Arkusz1'!I308</f>
        <v>2708</v>
      </c>
      <c r="G319" s="31"/>
      <c r="H319" s="31"/>
      <c r="I319" s="23">
        <f t="shared" si="33"/>
        <v>2708</v>
      </c>
      <c r="J319" s="22">
        <f>'[1]Arkusz1'!M308</f>
        <v>0</v>
      </c>
      <c r="K319" s="32"/>
      <c r="L319" s="32"/>
      <c r="M319" s="22">
        <f t="shared" si="34"/>
        <v>0</v>
      </c>
      <c r="N319" s="22">
        <f t="shared" si="35"/>
        <v>2708</v>
      </c>
    </row>
    <row r="320" spans="1:14" ht="12.75" customHeight="1">
      <c r="A320" s="39"/>
      <c r="B320" s="30"/>
      <c r="C320" s="29">
        <v>4110</v>
      </c>
      <c r="D320" s="30" t="s">
        <v>141</v>
      </c>
      <c r="E320" s="22">
        <f>'[1]Arkusz1'!N309</f>
        <v>5613</v>
      </c>
      <c r="F320" s="23">
        <f>'[1]Arkusz1'!I309</f>
        <v>5613</v>
      </c>
      <c r="G320" s="31"/>
      <c r="H320" s="31"/>
      <c r="I320" s="23">
        <f t="shared" si="33"/>
        <v>5613</v>
      </c>
      <c r="J320" s="22">
        <f>'[1]Arkusz1'!M309</f>
        <v>0</v>
      </c>
      <c r="K320" s="32"/>
      <c r="L320" s="32"/>
      <c r="M320" s="22">
        <f t="shared" si="34"/>
        <v>0</v>
      </c>
      <c r="N320" s="22">
        <f t="shared" si="35"/>
        <v>5613</v>
      </c>
    </row>
    <row r="321" spans="1:14" ht="12.75" customHeight="1">
      <c r="A321" s="39"/>
      <c r="B321" s="30"/>
      <c r="C321" s="29">
        <v>4120</v>
      </c>
      <c r="D321" s="30" t="s">
        <v>142</v>
      </c>
      <c r="E321" s="22">
        <f>'[1]Arkusz1'!N310</f>
        <v>896</v>
      </c>
      <c r="F321" s="23">
        <f>'[1]Arkusz1'!I310</f>
        <v>896</v>
      </c>
      <c r="G321" s="31"/>
      <c r="H321" s="31"/>
      <c r="I321" s="23">
        <f t="shared" si="33"/>
        <v>896</v>
      </c>
      <c r="J321" s="22">
        <f>'[1]Arkusz1'!M310</f>
        <v>0</v>
      </c>
      <c r="K321" s="32"/>
      <c r="L321" s="32"/>
      <c r="M321" s="22">
        <f t="shared" si="34"/>
        <v>0</v>
      </c>
      <c r="N321" s="22">
        <f t="shared" si="35"/>
        <v>896</v>
      </c>
    </row>
    <row r="322" spans="1:14" ht="12.75" customHeight="1">
      <c r="A322" s="39"/>
      <c r="B322" s="30"/>
      <c r="C322" s="29">
        <v>4210</v>
      </c>
      <c r="D322" s="30" t="s">
        <v>143</v>
      </c>
      <c r="E322" s="22">
        <f>'[1]Arkusz1'!N311</f>
        <v>41187</v>
      </c>
      <c r="F322" s="23">
        <f>'[1]Arkusz1'!I311</f>
        <v>41187</v>
      </c>
      <c r="G322" s="31"/>
      <c r="H322" s="31">
        <v>1308</v>
      </c>
      <c r="I322" s="23">
        <f t="shared" si="33"/>
        <v>39879</v>
      </c>
      <c r="J322" s="22">
        <f>'[1]Arkusz1'!M311</f>
        <v>0</v>
      </c>
      <c r="K322" s="32"/>
      <c r="L322" s="32"/>
      <c r="M322" s="22">
        <f t="shared" si="34"/>
        <v>0</v>
      </c>
      <c r="N322" s="22">
        <f t="shared" si="35"/>
        <v>39879</v>
      </c>
    </row>
    <row r="323" spans="1:14" ht="12.75" customHeight="1">
      <c r="A323" s="39"/>
      <c r="B323" s="30"/>
      <c r="C323" s="29">
        <v>4270</v>
      </c>
      <c r="D323" s="30" t="s">
        <v>144</v>
      </c>
      <c r="E323" s="22">
        <f>'[1]Arkusz1'!N312</f>
        <v>5000</v>
      </c>
      <c r="F323" s="23">
        <f>'[1]Arkusz1'!I312</f>
        <v>5000</v>
      </c>
      <c r="G323" s="31"/>
      <c r="H323" s="31"/>
      <c r="I323" s="23">
        <f t="shared" si="33"/>
        <v>5000</v>
      </c>
      <c r="J323" s="22">
        <f>'[1]Arkusz1'!M312</f>
        <v>0</v>
      </c>
      <c r="K323" s="32"/>
      <c r="L323" s="32"/>
      <c r="M323" s="22">
        <f t="shared" si="34"/>
        <v>0</v>
      </c>
      <c r="N323" s="22">
        <f t="shared" si="35"/>
        <v>5000</v>
      </c>
    </row>
    <row r="324" spans="1:14" ht="12.75" customHeight="1">
      <c r="A324" s="39"/>
      <c r="B324" s="30"/>
      <c r="C324" s="29">
        <v>4280</v>
      </c>
      <c r="D324" s="30" t="s">
        <v>145</v>
      </c>
      <c r="E324" s="22">
        <f>'[1]Arkusz1'!N313</f>
        <v>150</v>
      </c>
      <c r="F324" s="23">
        <f>'[1]Arkusz1'!I313</f>
        <v>150</v>
      </c>
      <c r="G324" s="31"/>
      <c r="H324" s="31"/>
      <c r="I324" s="23">
        <f t="shared" si="33"/>
        <v>150</v>
      </c>
      <c r="J324" s="22">
        <f>'[1]Arkusz1'!M313</f>
        <v>0</v>
      </c>
      <c r="K324" s="32"/>
      <c r="L324" s="32"/>
      <c r="M324" s="22">
        <f t="shared" si="34"/>
        <v>0</v>
      </c>
      <c r="N324" s="22">
        <f t="shared" si="35"/>
        <v>150</v>
      </c>
    </row>
    <row r="325" spans="1:14" ht="15">
      <c r="A325" s="39"/>
      <c r="B325" s="30"/>
      <c r="C325" s="29">
        <v>4300</v>
      </c>
      <c r="D325" s="30" t="s">
        <v>64</v>
      </c>
      <c r="E325" s="22">
        <f>'[1]Arkusz1'!N314</f>
        <v>68868</v>
      </c>
      <c r="F325" s="23">
        <f>'[1]Arkusz1'!I314</f>
        <v>68868</v>
      </c>
      <c r="G325" s="31"/>
      <c r="H325" s="31"/>
      <c r="I325" s="23">
        <f t="shared" si="33"/>
        <v>68868</v>
      </c>
      <c r="J325" s="22">
        <f>'[1]Arkusz1'!M314</f>
        <v>0</v>
      </c>
      <c r="K325" s="32"/>
      <c r="L325" s="32"/>
      <c r="M325" s="22">
        <f t="shared" si="34"/>
        <v>0</v>
      </c>
      <c r="N325" s="22">
        <f t="shared" si="35"/>
        <v>68868</v>
      </c>
    </row>
    <row r="326" spans="1:14" ht="12.75" customHeight="1">
      <c r="A326" s="39"/>
      <c r="B326" s="30"/>
      <c r="C326" s="29">
        <v>4400</v>
      </c>
      <c r="D326" s="30" t="s">
        <v>146</v>
      </c>
      <c r="E326" s="22">
        <f>'[1]Arkusz1'!N315</f>
        <v>2160</v>
      </c>
      <c r="F326" s="23">
        <f>'[1]Arkusz1'!I315</f>
        <v>2160</v>
      </c>
      <c r="G326" s="31"/>
      <c r="H326" s="31"/>
      <c r="I326" s="23">
        <f t="shared" si="33"/>
        <v>2160</v>
      </c>
      <c r="J326" s="22">
        <f>'[1]Arkusz1'!M315</f>
        <v>0</v>
      </c>
      <c r="K326" s="32"/>
      <c r="L326" s="32"/>
      <c r="M326" s="22">
        <f t="shared" si="34"/>
        <v>0</v>
      </c>
      <c r="N326" s="22">
        <f t="shared" si="35"/>
        <v>2160</v>
      </c>
    </row>
    <row r="327" spans="1:14" ht="12.75" customHeight="1">
      <c r="A327" s="39"/>
      <c r="B327" s="30"/>
      <c r="C327" s="29">
        <v>4410</v>
      </c>
      <c r="D327" s="30" t="s">
        <v>75</v>
      </c>
      <c r="E327" s="22">
        <f>'[1]Arkusz1'!N316</f>
        <v>300</v>
      </c>
      <c r="F327" s="23">
        <f>'[1]Arkusz1'!I316</f>
        <v>300</v>
      </c>
      <c r="G327" s="31"/>
      <c r="H327" s="31"/>
      <c r="I327" s="23">
        <f t="shared" si="33"/>
        <v>300</v>
      </c>
      <c r="J327" s="22">
        <f>'[1]Arkusz1'!M316</f>
        <v>0</v>
      </c>
      <c r="K327" s="32"/>
      <c r="L327" s="32"/>
      <c r="M327" s="22">
        <f t="shared" si="34"/>
        <v>0</v>
      </c>
      <c r="N327" s="22">
        <f t="shared" si="35"/>
        <v>300</v>
      </c>
    </row>
    <row r="328" spans="1:14" ht="12.75" customHeight="1">
      <c r="A328" s="39"/>
      <c r="B328" s="30"/>
      <c r="C328" s="29">
        <v>4430</v>
      </c>
      <c r="D328" s="30" t="s">
        <v>39</v>
      </c>
      <c r="E328" s="22">
        <f>'[1]Arkusz1'!N317</f>
        <v>1700</v>
      </c>
      <c r="F328" s="23">
        <f>'[1]Arkusz1'!I317</f>
        <v>1700</v>
      </c>
      <c r="G328" s="31">
        <v>108</v>
      </c>
      <c r="H328" s="31"/>
      <c r="I328" s="23">
        <f t="shared" si="33"/>
        <v>1808</v>
      </c>
      <c r="J328" s="22">
        <f>'[1]Arkusz1'!M317</f>
        <v>0</v>
      </c>
      <c r="K328" s="32"/>
      <c r="L328" s="32"/>
      <c r="M328" s="22">
        <f t="shared" si="34"/>
        <v>0</v>
      </c>
      <c r="N328" s="22">
        <f t="shared" si="35"/>
        <v>1808</v>
      </c>
    </row>
    <row r="329" spans="1:14" ht="12.75" customHeight="1">
      <c r="A329" s="39"/>
      <c r="B329" s="30"/>
      <c r="C329" s="29">
        <v>4440</v>
      </c>
      <c r="D329" s="30" t="s">
        <v>128</v>
      </c>
      <c r="E329" s="22">
        <f>'[1]Arkusz1'!N318</f>
        <v>1048</v>
      </c>
      <c r="F329" s="23">
        <f>'[1]Arkusz1'!I318</f>
        <v>1048</v>
      </c>
      <c r="G329" s="31"/>
      <c r="H329" s="31"/>
      <c r="I329" s="23">
        <f t="shared" si="33"/>
        <v>1048</v>
      </c>
      <c r="J329" s="22">
        <f>'[1]Arkusz1'!M318</f>
        <v>0</v>
      </c>
      <c r="K329" s="32"/>
      <c r="L329" s="32"/>
      <c r="M329" s="22">
        <f t="shared" si="34"/>
        <v>0</v>
      </c>
      <c r="N329" s="22">
        <f t="shared" si="35"/>
        <v>1048</v>
      </c>
    </row>
    <row r="330" spans="1:14" ht="12.75" customHeight="1">
      <c r="A330" s="34"/>
      <c r="B330" s="30"/>
      <c r="C330" s="29">
        <v>4700</v>
      </c>
      <c r="D330" s="30" t="s">
        <v>80</v>
      </c>
      <c r="E330" s="22">
        <f>'[1]Arkusz1'!N319</f>
        <v>31</v>
      </c>
      <c r="F330" s="23">
        <f>'[1]Arkusz1'!I319</f>
        <v>31</v>
      </c>
      <c r="G330" s="31"/>
      <c r="H330" s="31"/>
      <c r="I330" s="23">
        <f>F330+G330-H330</f>
        <v>31</v>
      </c>
      <c r="J330" s="22">
        <f>'[1]Arkusz1'!M319</f>
        <v>0</v>
      </c>
      <c r="K330" s="32"/>
      <c r="L330" s="32"/>
      <c r="M330" s="22">
        <f>J330+K330-L330</f>
        <v>0</v>
      </c>
      <c r="N330" s="22">
        <f>I330+M330</f>
        <v>31</v>
      </c>
    </row>
    <row r="331" spans="1:14" ht="12.75" customHeight="1">
      <c r="A331" s="39"/>
      <c r="B331" s="30"/>
      <c r="C331" s="29">
        <v>4780</v>
      </c>
      <c r="D331" s="30" t="s">
        <v>147</v>
      </c>
      <c r="E331" s="22">
        <f>'[1]Arkusz1'!N320</f>
        <v>710</v>
      </c>
      <c r="F331" s="23">
        <f>'[1]Arkusz1'!I320</f>
        <v>710</v>
      </c>
      <c r="G331" s="31"/>
      <c r="H331" s="31"/>
      <c r="I331" s="23">
        <f t="shared" si="33"/>
        <v>710</v>
      </c>
      <c r="J331" s="22">
        <f>'[1]Arkusz1'!M320</f>
        <v>0</v>
      </c>
      <c r="K331" s="32"/>
      <c r="L331" s="32"/>
      <c r="M331" s="22">
        <f>J331+K331-L331</f>
        <v>0</v>
      </c>
      <c r="N331" s="22">
        <f>I331+M331</f>
        <v>710</v>
      </c>
    </row>
    <row r="332" spans="1:14" ht="12.75" customHeight="1">
      <c r="A332" s="39"/>
      <c r="B332" s="30"/>
      <c r="C332" s="29"/>
      <c r="D332" s="30"/>
      <c r="E332" s="22"/>
      <c r="F332" s="23"/>
      <c r="G332" s="31"/>
      <c r="H332" s="31"/>
      <c r="I332" s="23"/>
      <c r="J332" s="22"/>
      <c r="K332" s="32"/>
      <c r="L332" s="32"/>
      <c r="M332" s="22"/>
      <c r="N332" s="22"/>
    </row>
    <row r="333" spans="1:14" s="24" customFormat="1" ht="12.75" customHeight="1">
      <c r="A333" s="38"/>
      <c r="B333" s="26">
        <v>80114</v>
      </c>
      <c r="C333" s="25"/>
      <c r="D333" s="26" t="s">
        <v>148</v>
      </c>
      <c r="E333" s="22">
        <f>'[1]Arkusz1'!N322</f>
        <v>203078</v>
      </c>
      <c r="F333" s="23">
        <f>'[1]Arkusz1'!I322</f>
        <v>203078</v>
      </c>
      <c r="G333" s="27">
        <f>SUM(G334:G352)</f>
        <v>5200</v>
      </c>
      <c r="H333" s="27">
        <f>SUM(H334:H352)</f>
        <v>4000</v>
      </c>
      <c r="I333" s="23">
        <f aca="true" t="shared" si="36" ref="I333:I396">F333+G333-H333</f>
        <v>204278</v>
      </c>
      <c r="J333" s="22">
        <f>'[1]Arkusz1'!M322</f>
        <v>0</v>
      </c>
      <c r="K333" s="28">
        <f>SUM(K334:K352)</f>
        <v>0</v>
      </c>
      <c r="L333" s="28">
        <f>SUM(L334:L352)</f>
        <v>0</v>
      </c>
      <c r="M333" s="22">
        <f aca="true" t="shared" si="37" ref="M333:M396">J333+K333-L333</f>
        <v>0</v>
      </c>
      <c r="N333" s="22">
        <f aca="true" t="shared" si="38" ref="N333:N396">I333+M333</f>
        <v>204278</v>
      </c>
    </row>
    <row r="334" spans="1:14" ht="12.75" customHeight="1">
      <c r="A334" s="39"/>
      <c r="B334" s="26"/>
      <c r="C334" s="29">
        <v>3020</v>
      </c>
      <c r="D334" s="30" t="s">
        <v>66</v>
      </c>
      <c r="E334" s="22">
        <f>'[1]Arkusz1'!N323</f>
        <v>500</v>
      </c>
      <c r="F334" s="23">
        <f>'[1]Arkusz1'!I323</f>
        <v>500</v>
      </c>
      <c r="G334" s="31"/>
      <c r="H334" s="31"/>
      <c r="I334" s="23">
        <f t="shared" si="36"/>
        <v>500</v>
      </c>
      <c r="J334" s="22">
        <f>'[1]Arkusz1'!M323</f>
        <v>0</v>
      </c>
      <c r="K334" s="32"/>
      <c r="L334" s="32"/>
      <c r="M334" s="22">
        <f t="shared" si="37"/>
        <v>0</v>
      </c>
      <c r="N334" s="22">
        <f t="shared" si="38"/>
        <v>500</v>
      </c>
    </row>
    <row r="335" spans="1:14" ht="12.75" customHeight="1">
      <c r="A335" s="39"/>
      <c r="B335" s="30"/>
      <c r="C335" s="29">
        <v>4010</v>
      </c>
      <c r="D335" s="30" t="s">
        <v>136</v>
      </c>
      <c r="E335" s="22">
        <f>'[1]Arkusz1'!N324</f>
        <v>137085</v>
      </c>
      <c r="F335" s="23">
        <f>'[1]Arkusz1'!I324</f>
        <v>137085</v>
      </c>
      <c r="G335" s="31">
        <v>4800</v>
      </c>
      <c r="H335" s="31"/>
      <c r="I335" s="23">
        <f t="shared" si="36"/>
        <v>141885</v>
      </c>
      <c r="J335" s="22">
        <f>'[1]Arkusz1'!M324</f>
        <v>0</v>
      </c>
      <c r="K335" s="32"/>
      <c r="L335" s="32"/>
      <c r="M335" s="22">
        <f t="shared" si="37"/>
        <v>0</v>
      </c>
      <c r="N335" s="22">
        <f t="shared" si="38"/>
        <v>141885</v>
      </c>
    </row>
    <row r="336" spans="1:14" ht="12.75" customHeight="1">
      <c r="A336" s="39"/>
      <c r="B336" s="30"/>
      <c r="C336" s="29">
        <v>4040</v>
      </c>
      <c r="D336" s="30" t="s">
        <v>149</v>
      </c>
      <c r="E336" s="22">
        <f>'[1]Arkusz1'!N325</f>
        <v>9869</v>
      </c>
      <c r="F336" s="23">
        <f>'[1]Arkusz1'!I325</f>
        <v>9869</v>
      </c>
      <c r="G336" s="31"/>
      <c r="H336" s="31"/>
      <c r="I336" s="23">
        <f t="shared" si="36"/>
        <v>9869</v>
      </c>
      <c r="J336" s="22">
        <f>'[1]Arkusz1'!M325</f>
        <v>0</v>
      </c>
      <c r="K336" s="32"/>
      <c r="L336" s="32"/>
      <c r="M336" s="22">
        <f t="shared" si="37"/>
        <v>0</v>
      </c>
      <c r="N336" s="22">
        <f t="shared" si="38"/>
        <v>9869</v>
      </c>
    </row>
    <row r="337" spans="1:14" ht="12.75" customHeight="1">
      <c r="A337" s="39"/>
      <c r="B337" s="30"/>
      <c r="C337" s="29">
        <v>4110</v>
      </c>
      <c r="D337" s="30" t="s">
        <v>90</v>
      </c>
      <c r="E337" s="22">
        <f>'[1]Arkusz1'!N326</f>
        <v>20537</v>
      </c>
      <c r="F337" s="23">
        <f>'[1]Arkusz1'!I326</f>
        <v>20537</v>
      </c>
      <c r="G337" s="31"/>
      <c r="H337" s="31"/>
      <c r="I337" s="23">
        <f t="shared" si="36"/>
        <v>20537</v>
      </c>
      <c r="J337" s="22">
        <f>'[1]Arkusz1'!M326</f>
        <v>0</v>
      </c>
      <c r="K337" s="32"/>
      <c r="L337" s="32"/>
      <c r="M337" s="22">
        <f t="shared" si="37"/>
        <v>0</v>
      </c>
      <c r="N337" s="22">
        <f t="shared" si="38"/>
        <v>20537</v>
      </c>
    </row>
    <row r="338" spans="1:14" ht="12.75" customHeight="1">
      <c r="A338" s="39"/>
      <c r="B338" s="30"/>
      <c r="C338" s="29">
        <v>4120</v>
      </c>
      <c r="D338" s="30" t="s">
        <v>35</v>
      </c>
      <c r="E338" s="22">
        <f>'[1]Arkusz1'!N327</f>
        <v>3280</v>
      </c>
      <c r="F338" s="23">
        <f>'[1]Arkusz1'!I327</f>
        <v>3280</v>
      </c>
      <c r="G338" s="31"/>
      <c r="H338" s="31"/>
      <c r="I338" s="23">
        <f t="shared" si="36"/>
        <v>3280</v>
      </c>
      <c r="J338" s="22">
        <f>'[1]Arkusz1'!M327</f>
        <v>0</v>
      </c>
      <c r="K338" s="32"/>
      <c r="L338" s="32"/>
      <c r="M338" s="22">
        <f t="shared" si="37"/>
        <v>0</v>
      </c>
      <c r="N338" s="22">
        <f t="shared" si="38"/>
        <v>3280</v>
      </c>
    </row>
    <row r="339" spans="1:14" ht="12.75" customHeight="1">
      <c r="A339" s="39"/>
      <c r="B339" s="30"/>
      <c r="C339" s="29">
        <v>4210</v>
      </c>
      <c r="D339" s="30" t="s">
        <v>37</v>
      </c>
      <c r="E339" s="22">
        <f>'[1]Arkusz1'!N328</f>
        <v>7000</v>
      </c>
      <c r="F339" s="23">
        <f>'[1]Arkusz1'!I328</f>
        <v>7000</v>
      </c>
      <c r="G339" s="31"/>
      <c r="H339" s="31">
        <v>4000</v>
      </c>
      <c r="I339" s="23">
        <f t="shared" si="36"/>
        <v>3000</v>
      </c>
      <c r="J339" s="22">
        <f>'[1]Arkusz1'!M328</f>
        <v>0</v>
      </c>
      <c r="K339" s="32"/>
      <c r="L339" s="32"/>
      <c r="M339" s="22">
        <f t="shared" si="37"/>
        <v>0</v>
      </c>
      <c r="N339" s="22">
        <f t="shared" si="38"/>
        <v>3000</v>
      </c>
    </row>
    <row r="340" spans="1:14" ht="12.75" customHeight="1">
      <c r="A340" s="39"/>
      <c r="B340" s="30"/>
      <c r="C340" s="29">
        <v>4260</v>
      </c>
      <c r="D340" s="30" t="s">
        <v>70</v>
      </c>
      <c r="E340" s="22">
        <f>'[1]Arkusz1'!N329</f>
        <v>2800</v>
      </c>
      <c r="F340" s="23">
        <f>'[1]Arkusz1'!I329</f>
        <v>2800</v>
      </c>
      <c r="G340" s="31"/>
      <c r="H340" s="31"/>
      <c r="I340" s="23">
        <f t="shared" si="36"/>
        <v>2800</v>
      </c>
      <c r="J340" s="22">
        <f>'[1]Arkusz1'!M329</f>
        <v>0</v>
      </c>
      <c r="K340" s="32"/>
      <c r="L340" s="32"/>
      <c r="M340" s="22">
        <f t="shared" si="37"/>
        <v>0</v>
      </c>
      <c r="N340" s="22">
        <f t="shared" si="38"/>
        <v>2800</v>
      </c>
    </row>
    <row r="341" spans="1:14" ht="12.75" customHeight="1">
      <c r="A341" s="39"/>
      <c r="B341" s="30"/>
      <c r="C341" s="29">
        <v>4270</v>
      </c>
      <c r="D341" s="30" t="s">
        <v>144</v>
      </c>
      <c r="E341" s="22">
        <f>'[1]Arkusz1'!N330</f>
        <v>1000</v>
      </c>
      <c r="F341" s="23">
        <f>'[1]Arkusz1'!I330</f>
        <v>1000</v>
      </c>
      <c r="G341" s="31"/>
      <c r="H341" s="31"/>
      <c r="I341" s="23">
        <f t="shared" si="36"/>
        <v>1000</v>
      </c>
      <c r="J341" s="22">
        <f>'[1]Arkusz1'!M330</f>
        <v>0</v>
      </c>
      <c r="K341" s="32"/>
      <c r="L341" s="32"/>
      <c r="M341" s="22">
        <f t="shared" si="37"/>
        <v>0</v>
      </c>
      <c r="N341" s="22">
        <f t="shared" si="38"/>
        <v>1000</v>
      </c>
    </row>
    <row r="342" spans="1:14" ht="12.75" customHeight="1">
      <c r="A342" s="39"/>
      <c r="B342" s="30"/>
      <c r="C342" s="29">
        <v>4280</v>
      </c>
      <c r="D342" s="30" t="s">
        <v>145</v>
      </c>
      <c r="E342" s="22">
        <f>'[1]Arkusz1'!N331</f>
        <v>750</v>
      </c>
      <c r="F342" s="23">
        <f>'[1]Arkusz1'!I331</f>
        <v>750</v>
      </c>
      <c r="G342" s="31"/>
      <c r="H342" s="31"/>
      <c r="I342" s="23">
        <f t="shared" si="36"/>
        <v>750</v>
      </c>
      <c r="J342" s="22">
        <f>'[1]Arkusz1'!M331</f>
        <v>0</v>
      </c>
      <c r="K342" s="32"/>
      <c r="L342" s="32"/>
      <c r="M342" s="22">
        <f t="shared" si="37"/>
        <v>0</v>
      </c>
      <c r="N342" s="22">
        <f t="shared" si="38"/>
        <v>750</v>
      </c>
    </row>
    <row r="343" spans="1:14" ht="12.75" customHeight="1">
      <c r="A343" s="39"/>
      <c r="B343" s="30"/>
      <c r="C343" s="29">
        <v>4300</v>
      </c>
      <c r="D343" s="30" t="s">
        <v>150</v>
      </c>
      <c r="E343" s="22">
        <f>'[1]Arkusz1'!N332</f>
        <v>3046</v>
      </c>
      <c r="F343" s="23">
        <f>'[1]Arkusz1'!I332</f>
        <v>3046</v>
      </c>
      <c r="G343" s="31"/>
      <c r="H343" s="31"/>
      <c r="I343" s="23">
        <f t="shared" si="36"/>
        <v>3046</v>
      </c>
      <c r="J343" s="22">
        <f>'[1]Arkusz1'!M332</f>
        <v>0</v>
      </c>
      <c r="K343" s="32"/>
      <c r="L343" s="32"/>
      <c r="M343" s="22">
        <f t="shared" si="37"/>
        <v>0</v>
      </c>
      <c r="N343" s="22">
        <f t="shared" si="38"/>
        <v>3046</v>
      </c>
    </row>
    <row r="344" spans="1:14" ht="12.75" customHeight="1">
      <c r="A344" s="39"/>
      <c r="B344" s="30"/>
      <c r="C344" s="29">
        <v>4350</v>
      </c>
      <c r="D344" s="30" t="s">
        <v>138</v>
      </c>
      <c r="E344" s="22">
        <f>'[1]Arkusz1'!N333</f>
        <v>1000</v>
      </c>
      <c r="F344" s="23">
        <f>'[1]Arkusz1'!I333</f>
        <v>1000</v>
      </c>
      <c r="G344" s="31"/>
      <c r="H344" s="31"/>
      <c r="I344" s="23">
        <f t="shared" si="36"/>
        <v>1000</v>
      </c>
      <c r="J344" s="22">
        <f>'[1]Arkusz1'!M333</f>
        <v>0</v>
      </c>
      <c r="K344" s="32"/>
      <c r="L344" s="32"/>
      <c r="M344" s="22">
        <f t="shared" si="37"/>
        <v>0</v>
      </c>
      <c r="N344" s="22">
        <f t="shared" si="38"/>
        <v>1000</v>
      </c>
    </row>
    <row r="345" spans="1:14" ht="26.25" customHeight="1">
      <c r="A345" s="39"/>
      <c r="B345" s="30"/>
      <c r="C345" s="29">
        <v>4360</v>
      </c>
      <c r="D345" s="36" t="s">
        <v>73</v>
      </c>
      <c r="E345" s="22">
        <f>'[1]Arkusz1'!N334</f>
        <v>400</v>
      </c>
      <c r="F345" s="23">
        <f>'[1]Arkusz1'!I334</f>
        <v>400</v>
      </c>
      <c r="G345" s="31"/>
      <c r="H345" s="31"/>
      <c r="I345" s="23">
        <f t="shared" si="36"/>
        <v>400</v>
      </c>
      <c r="J345" s="22">
        <f>'[1]Arkusz1'!M334</f>
        <v>0</v>
      </c>
      <c r="K345" s="32"/>
      <c r="L345" s="32"/>
      <c r="M345" s="22">
        <f t="shared" si="37"/>
        <v>0</v>
      </c>
      <c r="N345" s="22">
        <f t="shared" si="38"/>
        <v>400</v>
      </c>
    </row>
    <row r="346" spans="1:14" ht="30.75" customHeight="1">
      <c r="A346" s="39"/>
      <c r="B346" s="30"/>
      <c r="C346" s="29">
        <v>4370</v>
      </c>
      <c r="D346" s="37" t="s">
        <v>74</v>
      </c>
      <c r="E346" s="22">
        <f>'[1]Arkusz1'!N335</f>
        <v>4000</v>
      </c>
      <c r="F346" s="23">
        <f>'[1]Arkusz1'!I335</f>
        <v>4000</v>
      </c>
      <c r="G346" s="31"/>
      <c r="H346" s="31"/>
      <c r="I346" s="23">
        <f t="shared" si="36"/>
        <v>4000</v>
      </c>
      <c r="J346" s="22">
        <f>'[1]Arkusz1'!M335</f>
        <v>0</v>
      </c>
      <c r="K346" s="32"/>
      <c r="L346" s="32"/>
      <c r="M346" s="22">
        <f t="shared" si="37"/>
        <v>0</v>
      </c>
      <c r="N346" s="22">
        <f t="shared" si="38"/>
        <v>4000</v>
      </c>
    </row>
    <row r="347" spans="1:14" ht="12.75" customHeight="1">
      <c r="A347" s="39"/>
      <c r="B347" s="30"/>
      <c r="C347" s="29">
        <v>4410</v>
      </c>
      <c r="D347" s="30" t="s">
        <v>75</v>
      </c>
      <c r="E347" s="22">
        <f>'[1]Arkusz1'!N336</f>
        <v>2800</v>
      </c>
      <c r="F347" s="23">
        <f>'[1]Arkusz1'!I336</f>
        <v>2800</v>
      </c>
      <c r="G347" s="31"/>
      <c r="H347" s="31"/>
      <c r="I347" s="23">
        <f t="shared" si="36"/>
        <v>2800</v>
      </c>
      <c r="J347" s="22">
        <f>'[1]Arkusz1'!M336</f>
        <v>0</v>
      </c>
      <c r="K347" s="32"/>
      <c r="L347" s="32"/>
      <c r="M347" s="22">
        <f t="shared" si="37"/>
        <v>0</v>
      </c>
      <c r="N347" s="22">
        <f t="shared" si="38"/>
        <v>2800</v>
      </c>
    </row>
    <row r="348" spans="1:14" ht="15">
      <c r="A348" s="39"/>
      <c r="B348" s="30"/>
      <c r="C348" s="29">
        <v>4430</v>
      </c>
      <c r="D348" s="30" t="s">
        <v>39</v>
      </c>
      <c r="E348" s="22">
        <f>'[1]Arkusz1'!N337</f>
        <v>120</v>
      </c>
      <c r="F348" s="23">
        <f>'[1]Arkusz1'!I337</f>
        <v>120</v>
      </c>
      <c r="G348" s="31"/>
      <c r="H348" s="31"/>
      <c r="I348" s="23">
        <f t="shared" si="36"/>
        <v>120</v>
      </c>
      <c r="J348" s="22">
        <f>'[1]Arkusz1'!M337</f>
        <v>0</v>
      </c>
      <c r="K348" s="32"/>
      <c r="L348" s="32"/>
      <c r="M348" s="22">
        <f t="shared" si="37"/>
        <v>0</v>
      </c>
      <c r="N348" s="22">
        <f t="shared" si="38"/>
        <v>120</v>
      </c>
    </row>
    <row r="349" spans="1:14" ht="12" customHeight="1">
      <c r="A349" s="39"/>
      <c r="B349" s="30"/>
      <c r="C349" s="29">
        <v>4440</v>
      </c>
      <c r="D349" s="30" t="s">
        <v>128</v>
      </c>
      <c r="E349" s="22">
        <f>'[1]Arkusz1'!N338</f>
        <v>4541</v>
      </c>
      <c r="F349" s="23">
        <f>'[1]Arkusz1'!I338</f>
        <v>4541</v>
      </c>
      <c r="G349" s="31"/>
      <c r="H349" s="31"/>
      <c r="I349" s="23">
        <f t="shared" si="36"/>
        <v>4541</v>
      </c>
      <c r="J349" s="22">
        <f>'[1]Arkusz1'!M338</f>
        <v>0</v>
      </c>
      <c r="K349" s="32"/>
      <c r="L349" s="32"/>
      <c r="M349" s="22">
        <f t="shared" si="37"/>
        <v>0</v>
      </c>
      <c r="N349" s="22">
        <f t="shared" si="38"/>
        <v>4541</v>
      </c>
    </row>
    <row r="350" spans="1:14" ht="12" customHeight="1">
      <c r="A350" s="39"/>
      <c r="B350" s="30"/>
      <c r="C350" s="29">
        <v>4700</v>
      </c>
      <c r="D350" s="30" t="s">
        <v>80</v>
      </c>
      <c r="E350" s="22">
        <f>'[1]Arkusz1'!N339</f>
        <v>1800</v>
      </c>
      <c r="F350" s="23">
        <f>'[1]Arkusz1'!I339</f>
        <v>1800</v>
      </c>
      <c r="G350" s="31"/>
      <c r="H350" s="31"/>
      <c r="I350" s="23">
        <f t="shared" si="36"/>
        <v>1800</v>
      </c>
      <c r="J350" s="22">
        <f>'[1]Arkusz1'!M339</f>
        <v>0</v>
      </c>
      <c r="K350" s="32"/>
      <c r="L350" s="32"/>
      <c r="M350" s="22">
        <f t="shared" si="37"/>
        <v>0</v>
      </c>
      <c r="N350" s="22">
        <f t="shared" si="38"/>
        <v>1800</v>
      </c>
    </row>
    <row r="351" spans="1:14" ht="15">
      <c r="A351" s="39"/>
      <c r="B351" s="30"/>
      <c r="C351" s="29">
        <v>4740</v>
      </c>
      <c r="D351" s="30" t="s">
        <v>40</v>
      </c>
      <c r="E351" s="22">
        <f>'[1]Arkusz1'!N340</f>
        <v>450</v>
      </c>
      <c r="F351" s="23">
        <f>'[1]Arkusz1'!I340</f>
        <v>450</v>
      </c>
      <c r="G351" s="31"/>
      <c r="H351" s="31"/>
      <c r="I351" s="23">
        <f t="shared" si="36"/>
        <v>450</v>
      </c>
      <c r="J351" s="22">
        <f>'[1]Arkusz1'!M340</f>
        <v>0</v>
      </c>
      <c r="K351" s="32"/>
      <c r="L351" s="32"/>
      <c r="M351" s="22">
        <f t="shared" si="37"/>
        <v>0</v>
      </c>
      <c r="N351" s="22">
        <f t="shared" si="38"/>
        <v>450</v>
      </c>
    </row>
    <row r="352" spans="1:14" ht="12.75" customHeight="1">
      <c r="A352" s="39"/>
      <c r="B352" s="30"/>
      <c r="C352" s="29">
        <v>4750</v>
      </c>
      <c r="D352" s="30" t="s">
        <v>41</v>
      </c>
      <c r="E352" s="22">
        <f>'[1]Arkusz1'!N341</f>
        <v>2100</v>
      </c>
      <c r="F352" s="23">
        <f>'[1]Arkusz1'!I341</f>
        <v>2100</v>
      </c>
      <c r="G352" s="31">
        <v>400</v>
      </c>
      <c r="H352" s="31"/>
      <c r="I352" s="23">
        <f t="shared" si="36"/>
        <v>2500</v>
      </c>
      <c r="J352" s="22">
        <f>'[1]Arkusz1'!M341</f>
        <v>0</v>
      </c>
      <c r="K352" s="32"/>
      <c r="L352" s="32"/>
      <c r="M352" s="22">
        <f t="shared" si="37"/>
        <v>0</v>
      </c>
      <c r="N352" s="22">
        <f t="shared" si="38"/>
        <v>2500</v>
      </c>
    </row>
    <row r="353" spans="1:14" ht="14.25" customHeight="1">
      <c r="A353" s="39"/>
      <c r="B353" s="30"/>
      <c r="C353" s="29"/>
      <c r="D353" s="30"/>
      <c r="E353" s="22"/>
      <c r="F353" s="23"/>
      <c r="G353" s="31"/>
      <c r="H353" s="31"/>
      <c r="I353" s="23"/>
      <c r="J353" s="22"/>
      <c r="K353" s="32"/>
      <c r="L353" s="32"/>
      <c r="M353" s="22"/>
      <c r="N353" s="22"/>
    </row>
    <row r="354" spans="1:14" s="24" customFormat="1" ht="14.25">
      <c r="A354" s="38"/>
      <c r="B354" s="26">
        <v>80146</v>
      </c>
      <c r="C354" s="25"/>
      <c r="D354" s="26" t="s">
        <v>151</v>
      </c>
      <c r="E354" s="22">
        <f>'[1]Arkusz1'!N343</f>
        <v>22525</v>
      </c>
      <c r="F354" s="23">
        <f>'[1]Arkusz1'!I343</f>
        <v>22525</v>
      </c>
      <c r="G354" s="27">
        <f>SUM(G355:G357)</f>
        <v>0</v>
      </c>
      <c r="H354" s="27">
        <f>SUM(H355:H357)</f>
        <v>0</v>
      </c>
      <c r="I354" s="23">
        <f t="shared" si="36"/>
        <v>22525</v>
      </c>
      <c r="J354" s="22">
        <f>'[1]Arkusz1'!M343</f>
        <v>0</v>
      </c>
      <c r="K354" s="28">
        <f>SUM(K357:K357)</f>
        <v>0</v>
      </c>
      <c r="L354" s="28">
        <f>SUM(L357:L357)</f>
        <v>0</v>
      </c>
      <c r="M354" s="22">
        <f t="shared" si="37"/>
        <v>0</v>
      </c>
      <c r="N354" s="22">
        <f t="shared" si="38"/>
        <v>22525</v>
      </c>
    </row>
    <row r="355" spans="1:14" ht="12.75" customHeight="1">
      <c r="A355" s="39"/>
      <c r="B355" s="30"/>
      <c r="C355" s="29">
        <v>4210</v>
      </c>
      <c r="D355" s="30" t="s">
        <v>37</v>
      </c>
      <c r="E355" s="22">
        <f>'[1]Arkusz1'!N344</f>
        <v>200</v>
      </c>
      <c r="F355" s="23">
        <f>'[1]Arkusz1'!I344</f>
        <v>200</v>
      </c>
      <c r="G355" s="31"/>
      <c r="H355" s="31"/>
      <c r="I355" s="23">
        <f>F355+G355-H355</f>
        <v>200</v>
      </c>
      <c r="J355" s="22">
        <f>'[1]Arkusz1'!M344</f>
        <v>0</v>
      </c>
      <c r="K355" s="32"/>
      <c r="L355" s="32"/>
      <c r="M355" s="22">
        <f>J355+K355-L355</f>
        <v>0</v>
      </c>
      <c r="N355" s="22">
        <f>I355+M355</f>
        <v>200</v>
      </c>
    </row>
    <row r="356" spans="1:14" ht="12.75" customHeight="1">
      <c r="A356" s="39"/>
      <c r="B356" s="30"/>
      <c r="C356" s="29">
        <v>4410</v>
      </c>
      <c r="D356" s="30" t="s">
        <v>75</v>
      </c>
      <c r="E356" s="22">
        <f>'[1]Arkusz1'!N345</f>
        <v>500</v>
      </c>
      <c r="F356" s="23">
        <f>'[1]Arkusz1'!I345</f>
        <v>500</v>
      </c>
      <c r="G356" s="31"/>
      <c r="H356" s="31"/>
      <c r="I356" s="23">
        <f>F356+G356-H356</f>
        <v>500</v>
      </c>
      <c r="J356" s="22">
        <f>'[1]Arkusz1'!M345</f>
        <v>0</v>
      </c>
      <c r="K356" s="32"/>
      <c r="L356" s="32"/>
      <c r="M356" s="22">
        <f>J356+K356-L356</f>
        <v>0</v>
      </c>
      <c r="N356" s="22">
        <f>I356+M356</f>
        <v>500</v>
      </c>
    </row>
    <row r="357" spans="1:14" ht="15">
      <c r="A357" s="39"/>
      <c r="B357" s="30"/>
      <c r="C357" s="29">
        <v>4700</v>
      </c>
      <c r="D357" s="30" t="s">
        <v>80</v>
      </c>
      <c r="E357" s="22">
        <f>'[1]Arkusz1'!N346</f>
        <v>21825</v>
      </c>
      <c r="F357" s="23">
        <f>'[1]Arkusz1'!I346</f>
        <v>21825</v>
      </c>
      <c r="G357" s="31"/>
      <c r="H357" s="31"/>
      <c r="I357" s="23">
        <f t="shared" si="36"/>
        <v>21825</v>
      </c>
      <c r="J357" s="22">
        <f>'[1]Arkusz1'!M346</f>
        <v>0</v>
      </c>
      <c r="K357" s="32"/>
      <c r="L357" s="32"/>
      <c r="M357" s="22">
        <f t="shared" si="37"/>
        <v>0</v>
      </c>
      <c r="N357" s="22">
        <f t="shared" si="38"/>
        <v>21825</v>
      </c>
    </row>
    <row r="358" spans="1:14" ht="15">
      <c r="A358" s="39"/>
      <c r="B358" s="30"/>
      <c r="C358" s="29"/>
      <c r="D358" s="30"/>
      <c r="E358" s="22"/>
      <c r="F358" s="23"/>
      <c r="G358" s="31"/>
      <c r="H358" s="31"/>
      <c r="I358" s="23"/>
      <c r="J358" s="22"/>
      <c r="K358" s="32"/>
      <c r="L358" s="32"/>
      <c r="M358" s="22"/>
      <c r="N358" s="22"/>
    </row>
    <row r="359" spans="1:14" s="24" customFormat="1" ht="14.25">
      <c r="A359" s="38"/>
      <c r="B359" s="26">
        <v>80148</v>
      </c>
      <c r="C359" s="25"/>
      <c r="D359" s="50" t="s">
        <v>152</v>
      </c>
      <c r="E359" s="22">
        <f>'[1]Arkusz1'!N348</f>
        <v>536254</v>
      </c>
      <c r="F359" s="23">
        <f>'[1]Arkusz1'!I348</f>
        <v>536254</v>
      </c>
      <c r="G359" s="27">
        <f>SUM(G360:G374)</f>
        <v>0</v>
      </c>
      <c r="H359" s="27">
        <f>SUM(H360:H374)</f>
        <v>1800</v>
      </c>
      <c r="I359" s="23">
        <f t="shared" si="36"/>
        <v>534454</v>
      </c>
      <c r="J359" s="22">
        <f>'[1]Arkusz1'!M348</f>
        <v>0</v>
      </c>
      <c r="K359" s="28">
        <f>SUM(K360:K374)</f>
        <v>0</v>
      </c>
      <c r="L359" s="28">
        <f>SUM(L360:L374)</f>
        <v>0</v>
      </c>
      <c r="M359" s="22">
        <f t="shared" si="37"/>
        <v>0</v>
      </c>
      <c r="N359" s="22">
        <f t="shared" si="38"/>
        <v>534454</v>
      </c>
    </row>
    <row r="360" spans="1:14" ht="15">
      <c r="A360" s="39"/>
      <c r="B360" s="30"/>
      <c r="C360" s="29">
        <v>3020</v>
      </c>
      <c r="D360" s="30" t="s">
        <v>66</v>
      </c>
      <c r="E360" s="22">
        <f>'[1]Arkusz1'!N349</f>
        <v>4752</v>
      </c>
      <c r="F360" s="23">
        <f>'[1]Arkusz1'!I349</f>
        <v>4752</v>
      </c>
      <c r="G360" s="31"/>
      <c r="H360" s="31"/>
      <c r="I360" s="23">
        <f t="shared" si="36"/>
        <v>4752</v>
      </c>
      <c r="J360" s="22">
        <f>'[1]Arkusz1'!M349</f>
        <v>0</v>
      </c>
      <c r="K360" s="32"/>
      <c r="L360" s="32"/>
      <c r="M360" s="22">
        <f t="shared" si="37"/>
        <v>0</v>
      </c>
      <c r="N360" s="22">
        <f t="shared" si="38"/>
        <v>4752</v>
      </c>
    </row>
    <row r="361" spans="1:14" ht="15">
      <c r="A361" s="39"/>
      <c r="B361" s="30"/>
      <c r="C361" s="29">
        <v>4010</v>
      </c>
      <c r="D361" s="30" t="s">
        <v>61</v>
      </c>
      <c r="E361" s="22">
        <f>'[1]Arkusz1'!N350</f>
        <v>155820</v>
      </c>
      <c r="F361" s="23">
        <f>'[1]Arkusz1'!I350</f>
        <v>155820</v>
      </c>
      <c r="G361" s="31"/>
      <c r="H361" s="31"/>
      <c r="I361" s="23">
        <f t="shared" si="36"/>
        <v>155820</v>
      </c>
      <c r="J361" s="22">
        <f>'[1]Arkusz1'!M350</f>
        <v>0</v>
      </c>
      <c r="K361" s="32"/>
      <c r="L361" s="32"/>
      <c r="M361" s="22">
        <f t="shared" si="37"/>
        <v>0</v>
      </c>
      <c r="N361" s="22">
        <f t="shared" si="38"/>
        <v>155820</v>
      </c>
    </row>
    <row r="362" spans="1:14" ht="15">
      <c r="A362" s="39"/>
      <c r="B362" s="30"/>
      <c r="C362" s="29">
        <v>4040</v>
      </c>
      <c r="D362" s="30" t="s">
        <v>134</v>
      </c>
      <c r="E362" s="22">
        <f>'[1]Arkusz1'!N351</f>
        <v>12257</v>
      </c>
      <c r="F362" s="23">
        <f>'[1]Arkusz1'!I351</f>
        <v>12257</v>
      </c>
      <c r="G362" s="31"/>
      <c r="H362" s="31"/>
      <c r="I362" s="23">
        <f t="shared" si="36"/>
        <v>12257</v>
      </c>
      <c r="J362" s="22">
        <f>'[1]Arkusz1'!M351</f>
        <v>0</v>
      </c>
      <c r="K362" s="32"/>
      <c r="L362" s="32"/>
      <c r="M362" s="22">
        <f t="shared" si="37"/>
        <v>0</v>
      </c>
      <c r="N362" s="22">
        <f t="shared" si="38"/>
        <v>12257</v>
      </c>
    </row>
    <row r="363" spans="1:14" ht="15">
      <c r="A363" s="39"/>
      <c r="B363" s="30"/>
      <c r="C363" s="29">
        <v>4110</v>
      </c>
      <c r="D363" s="30" t="s">
        <v>90</v>
      </c>
      <c r="E363" s="22">
        <f>'[1]Arkusz1'!N352</f>
        <v>25784</v>
      </c>
      <c r="F363" s="23">
        <f>'[1]Arkusz1'!I352</f>
        <v>25784</v>
      </c>
      <c r="G363" s="31"/>
      <c r="H363" s="31"/>
      <c r="I363" s="23">
        <f t="shared" si="36"/>
        <v>25784</v>
      </c>
      <c r="J363" s="22">
        <f>'[1]Arkusz1'!M352</f>
        <v>0</v>
      </c>
      <c r="K363" s="32"/>
      <c r="L363" s="32"/>
      <c r="M363" s="22">
        <f t="shared" si="37"/>
        <v>0</v>
      </c>
      <c r="N363" s="22">
        <f t="shared" si="38"/>
        <v>25784</v>
      </c>
    </row>
    <row r="364" spans="1:14" ht="15">
      <c r="A364" s="39"/>
      <c r="B364" s="30"/>
      <c r="C364" s="29">
        <v>4120</v>
      </c>
      <c r="D364" s="30" t="s">
        <v>91</v>
      </c>
      <c r="E364" s="22">
        <f>'[1]Arkusz1'!N353</f>
        <v>4119</v>
      </c>
      <c r="F364" s="23">
        <f>'[1]Arkusz1'!I353</f>
        <v>4119</v>
      </c>
      <c r="G364" s="31"/>
      <c r="H364" s="31"/>
      <c r="I364" s="23">
        <f t="shared" si="36"/>
        <v>4119</v>
      </c>
      <c r="J364" s="22">
        <f>'[1]Arkusz1'!M353</f>
        <v>0</v>
      </c>
      <c r="K364" s="32"/>
      <c r="L364" s="32"/>
      <c r="M364" s="22">
        <f t="shared" si="37"/>
        <v>0</v>
      </c>
      <c r="N364" s="22">
        <f t="shared" si="38"/>
        <v>4119</v>
      </c>
    </row>
    <row r="365" spans="1:14" ht="15">
      <c r="A365" s="39"/>
      <c r="B365" s="30"/>
      <c r="C365" s="29">
        <v>4210</v>
      </c>
      <c r="D365" s="30" t="s">
        <v>37</v>
      </c>
      <c r="E365" s="22">
        <f>'[1]Arkusz1'!N354</f>
        <v>34548</v>
      </c>
      <c r="F365" s="23">
        <f>'[1]Arkusz1'!I354</f>
        <v>34548</v>
      </c>
      <c r="G365" s="31"/>
      <c r="H365" s="31">
        <v>1800</v>
      </c>
      <c r="I365" s="23">
        <f t="shared" si="36"/>
        <v>32748</v>
      </c>
      <c r="J365" s="22">
        <f>'[1]Arkusz1'!M354</f>
        <v>0</v>
      </c>
      <c r="K365" s="32"/>
      <c r="L365" s="32"/>
      <c r="M365" s="22">
        <f t="shared" si="37"/>
        <v>0</v>
      </c>
      <c r="N365" s="22">
        <f t="shared" si="38"/>
        <v>32748</v>
      </c>
    </row>
    <row r="366" spans="1:14" ht="15">
      <c r="A366" s="39"/>
      <c r="B366" s="30"/>
      <c r="C366" s="29">
        <v>4220</v>
      </c>
      <c r="D366" s="30" t="s">
        <v>104</v>
      </c>
      <c r="E366" s="22">
        <f>'[1]Arkusz1'!N355</f>
        <v>221739</v>
      </c>
      <c r="F366" s="23">
        <f>'[1]Arkusz1'!I355</f>
        <v>221739</v>
      </c>
      <c r="G366" s="31"/>
      <c r="H366" s="31"/>
      <c r="I366" s="23">
        <f t="shared" si="36"/>
        <v>221739</v>
      </c>
      <c r="J366" s="22">
        <f>'[1]Arkusz1'!M355</f>
        <v>0</v>
      </c>
      <c r="K366" s="32"/>
      <c r="L366" s="32"/>
      <c r="M366" s="22">
        <f t="shared" si="37"/>
        <v>0</v>
      </c>
      <c r="N366" s="22">
        <f t="shared" si="38"/>
        <v>221739</v>
      </c>
    </row>
    <row r="367" spans="1:14" ht="12.75" customHeight="1">
      <c r="A367" s="39"/>
      <c r="B367" s="30"/>
      <c r="C367" s="29">
        <v>4260</v>
      </c>
      <c r="D367" s="30" t="s">
        <v>70</v>
      </c>
      <c r="E367" s="22">
        <f>'[1]Arkusz1'!N356</f>
        <v>29060</v>
      </c>
      <c r="F367" s="23">
        <f>'[1]Arkusz1'!I356</f>
        <v>29060</v>
      </c>
      <c r="G367" s="31"/>
      <c r="H367" s="31"/>
      <c r="I367" s="23">
        <f t="shared" si="36"/>
        <v>29060</v>
      </c>
      <c r="J367" s="22">
        <f>'[1]Arkusz1'!M356</f>
        <v>0</v>
      </c>
      <c r="K367" s="32"/>
      <c r="L367" s="32"/>
      <c r="M367" s="22">
        <f t="shared" si="37"/>
        <v>0</v>
      </c>
      <c r="N367" s="22">
        <f t="shared" si="38"/>
        <v>29060</v>
      </c>
    </row>
    <row r="368" spans="1:14" ht="12.75" customHeight="1">
      <c r="A368" s="39"/>
      <c r="B368" s="30"/>
      <c r="C368" s="29">
        <v>4270</v>
      </c>
      <c r="D368" s="30" t="s">
        <v>144</v>
      </c>
      <c r="E368" s="22">
        <f>'[1]Arkusz1'!N357</f>
        <v>29379</v>
      </c>
      <c r="F368" s="23">
        <f>'[1]Arkusz1'!I357</f>
        <v>29379</v>
      </c>
      <c r="G368" s="31"/>
      <c r="H368" s="31"/>
      <c r="I368" s="23">
        <f t="shared" si="36"/>
        <v>29379</v>
      </c>
      <c r="J368" s="22">
        <f>'[1]Arkusz1'!M357</f>
        <v>0</v>
      </c>
      <c r="K368" s="32"/>
      <c r="L368" s="32"/>
      <c r="M368" s="22">
        <f t="shared" si="37"/>
        <v>0</v>
      </c>
      <c r="N368" s="22">
        <f t="shared" si="38"/>
        <v>29379</v>
      </c>
    </row>
    <row r="369" spans="1:14" ht="13.5" customHeight="1">
      <c r="A369" s="39"/>
      <c r="B369" s="30"/>
      <c r="C369" s="29">
        <v>4280</v>
      </c>
      <c r="D369" s="30" t="s">
        <v>71</v>
      </c>
      <c r="E369" s="22">
        <f>'[1]Arkusz1'!N358</f>
        <v>375</v>
      </c>
      <c r="F369" s="23">
        <f>'[1]Arkusz1'!I358</f>
        <v>375</v>
      </c>
      <c r="G369" s="31"/>
      <c r="H369" s="31"/>
      <c r="I369" s="23">
        <f t="shared" si="36"/>
        <v>375</v>
      </c>
      <c r="J369" s="22">
        <f>'[1]Arkusz1'!M358</f>
        <v>0</v>
      </c>
      <c r="K369" s="32"/>
      <c r="L369" s="32"/>
      <c r="M369" s="22">
        <f t="shared" si="37"/>
        <v>0</v>
      </c>
      <c r="N369" s="22">
        <f t="shared" si="38"/>
        <v>375</v>
      </c>
    </row>
    <row r="370" spans="1:14" ht="15">
      <c r="A370" s="39"/>
      <c r="B370" s="30"/>
      <c r="C370" s="29">
        <v>4300</v>
      </c>
      <c r="D370" s="30" t="s">
        <v>64</v>
      </c>
      <c r="E370" s="22">
        <f>'[1]Arkusz1'!N359</f>
        <v>9363</v>
      </c>
      <c r="F370" s="23">
        <f>'[1]Arkusz1'!I359</f>
        <v>9363</v>
      </c>
      <c r="G370" s="31"/>
      <c r="H370" s="31"/>
      <c r="I370" s="23">
        <f t="shared" si="36"/>
        <v>9363</v>
      </c>
      <c r="J370" s="22">
        <f>'[1]Arkusz1'!M359</f>
        <v>0</v>
      </c>
      <c r="K370" s="32"/>
      <c r="L370" s="32"/>
      <c r="M370" s="22">
        <f t="shared" si="37"/>
        <v>0</v>
      </c>
      <c r="N370" s="22">
        <f t="shared" si="38"/>
        <v>9363</v>
      </c>
    </row>
    <row r="371" spans="1:14" ht="26.25">
      <c r="A371" s="39"/>
      <c r="B371" s="30"/>
      <c r="C371" s="29">
        <v>4370</v>
      </c>
      <c r="D371" s="37" t="s">
        <v>74</v>
      </c>
      <c r="E371" s="22">
        <f>'[1]Arkusz1'!N360</f>
        <v>240</v>
      </c>
      <c r="F371" s="23">
        <f>'[1]Arkusz1'!I360</f>
        <v>240</v>
      </c>
      <c r="G371" s="31"/>
      <c r="H371" s="31"/>
      <c r="I371" s="23">
        <f t="shared" si="36"/>
        <v>240</v>
      </c>
      <c r="J371" s="22">
        <f>'[1]Arkusz1'!M360</f>
        <v>0</v>
      </c>
      <c r="K371" s="32"/>
      <c r="L371" s="32"/>
      <c r="M371" s="22">
        <f t="shared" si="37"/>
        <v>0</v>
      </c>
      <c r="N371" s="22">
        <f t="shared" si="38"/>
        <v>240</v>
      </c>
    </row>
    <row r="372" spans="1:14" ht="15">
      <c r="A372" s="39"/>
      <c r="B372" s="30"/>
      <c r="C372" s="29">
        <v>4430</v>
      </c>
      <c r="D372" s="30" t="s">
        <v>39</v>
      </c>
      <c r="E372" s="22">
        <f>'[1]Arkusz1'!N361</f>
        <v>250</v>
      </c>
      <c r="F372" s="23">
        <f>'[1]Arkusz1'!I361</f>
        <v>250</v>
      </c>
      <c r="G372" s="31"/>
      <c r="H372" s="31"/>
      <c r="I372" s="23">
        <f t="shared" si="36"/>
        <v>250</v>
      </c>
      <c r="J372" s="22">
        <f>'[1]Arkusz1'!M361</f>
        <v>0</v>
      </c>
      <c r="K372" s="32"/>
      <c r="L372" s="32"/>
      <c r="M372" s="22">
        <f t="shared" si="37"/>
        <v>0</v>
      </c>
      <c r="N372" s="22">
        <f t="shared" si="38"/>
        <v>250</v>
      </c>
    </row>
    <row r="373" spans="1:14" ht="12" customHeight="1">
      <c r="A373" s="39"/>
      <c r="B373" s="30"/>
      <c r="C373" s="29">
        <v>4440</v>
      </c>
      <c r="D373" s="30" t="s">
        <v>128</v>
      </c>
      <c r="E373" s="22">
        <f>'[1]Arkusz1'!N362</f>
        <v>8384</v>
      </c>
      <c r="F373" s="23">
        <f>'[1]Arkusz1'!I362</f>
        <v>8384</v>
      </c>
      <c r="G373" s="31"/>
      <c r="H373" s="31"/>
      <c r="I373" s="23">
        <f t="shared" si="36"/>
        <v>8384</v>
      </c>
      <c r="J373" s="22">
        <f>'[1]Arkusz1'!M362</f>
        <v>0</v>
      </c>
      <c r="K373" s="32"/>
      <c r="L373" s="32"/>
      <c r="M373" s="22">
        <f t="shared" si="37"/>
        <v>0</v>
      </c>
      <c r="N373" s="22">
        <f t="shared" si="38"/>
        <v>8384</v>
      </c>
    </row>
    <row r="374" spans="1:14" ht="12" customHeight="1">
      <c r="A374" s="39"/>
      <c r="B374" s="30"/>
      <c r="C374" s="29">
        <v>4700</v>
      </c>
      <c r="D374" s="30" t="s">
        <v>80</v>
      </c>
      <c r="E374" s="22">
        <f>'[1]Arkusz1'!N363</f>
        <v>184</v>
      </c>
      <c r="F374" s="23">
        <f>'[1]Arkusz1'!I363</f>
        <v>184</v>
      </c>
      <c r="G374" s="31"/>
      <c r="H374" s="31"/>
      <c r="I374" s="23">
        <f>F374+G374-H374</f>
        <v>184</v>
      </c>
      <c r="J374" s="22">
        <f>'[1]Arkusz1'!M363</f>
        <v>0</v>
      </c>
      <c r="K374" s="32"/>
      <c r="L374" s="32"/>
      <c r="M374" s="22">
        <f>J374+K374-L374</f>
        <v>0</v>
      </c>
      <c r="N374" s="22">
        <f>I374+M374</f>
        <v>184</v>
      </c>
    </row>
    <row r="375" spans="1:14" ht="12.75" customHeight="1">
      <c r="A375" s="39"/>
      <c r="B375" s="30"/>
      <c r="C375" s="29"/>
      <c r="D375" s="30"/>
      <c r="E375" s="22">
        <f>'[1]Arkusz1'!N364</f>
        <v>0</v>
      </c>
      <c r="F375" s="23">
        <f>'[1]Arkusz1'!I364</f>
        <v>0</v>
      </c>
      <c r="G375" s="31"/>
      <c r="H375" s="31"/>
      <c r="I375" s="23"/>
      <c r="J375" s="22"/>
      <c r="K375" s="32"/>
      <c r="L375" s="32"/>
      <c r="M375" s="22">
        <f t="shared" si="37"/>
        <v>0</v>
      </c>
      <c r="N375" s="22">
        <f t="shared" si="38"/>
        <v>0</v>
      </c>
    </row>
    <row r="376" spans="1:14" s="24" customFormat="1" ht="12.75" customHeight="1">
      <c r="A376" s="38"/>
      <c r="B376" s="26">
        <v>80195</v>
      </c>
      <c r="C376" s="25"/>
      <c r="D376" s="26" t="s">
        <v>45</v>
      </c>
      <c r="E376" s="22">
        <f>'[1]Arkusz1'!N365</f>
        <v>38932</v>
      </c>
      <c r="F376" s="23">
        <f>'[1]Arkusz1'!I365</f>
        <v>38932</v>
      </c>
      <c r="G376" s="27"/>
      <c r="H376" s="27"/>
      <c r="I376" s="23">
        <f t="shared" si="36"/>
        <v>38932</v>
      </c>
      <c r="J376" s="22">
        <f>'[1]Arkusz1'!M365</f>
        <v>0</v>
      </c>
      <c r="K376" s="28">
        <f>SUM(K377:K377)</f>
        <v>0</v>
      </c>
      <c r="L376" s="28">
        <f>SUM(L377:L377)</f>
        <v>0</v>
      </c>
      <c r="M376" s="22">
        <f t="shared" si="37"/>
        <v>0</v>
      </c>
      <c r="N376" s="22">
        <f t="shared" si="38"/>
        <v>38932</v>
      </c>
    </row>
    <row r="377" spans="1:14" ht="12.75" customHeight="1">
      <c r="A377" s="39"/>
      <c r="B377" s="30"/>
      <c r="C377" s="29">
        <v>4440</v>
      </c>
      <c r="D377" s="30" t="s">
        <v>128</v>
      </c>
      <c r="E377" s="22">
        <f>'[1]Arkusz1'!N366</f>
        <v>38932</v>
      </c>
      <c r="F377" s="23">
        <f>'[1]Arkusz1'!I366</f>
        <v>38932</v>
      </c>
      <c r="G377" s="31"/>
      <c r="H377" s="31"/>
      <c r="I377" s="23">
        <f t="shared" si="36"/>
        <v>38932</v>
      </c>
      <c r="J377" s="22">
        <f>'[1]Arkusz1'!M366</f>
        <v>0</v>
      </c>
      <c r="K377" s="32"/>
      <c r="L377" s="32"/>
      <c r="M377" s="22">
        <f t="shared" si="37"/>
        <v>0</v>
      </c>
      <c r="N377" s="22">
        <f t="shared" si="38"/>
        <v>38932</v>
      </c>
    </row>
    <row r="378" spans="1:14" ht="12.75" customHeight="1">
      <c r="A378" s="39"/>
      <c r="B378" s="29"/>
      <c r="C378" s="29"/>
      <c r="D378" s="30"/>
      <c r="E378" s="22"/>
      <c r="F378" s="23"/>
      <c r="G378" s="31"/>
      <c r="H378" s="31"/>
      <c r="I378" s="23"/>
      <c r="J378" s="22"/>
      <c r="K378" s="32"/>
      <c r="L378" s="32"/>
      <c r="M378" s="22"/>
      <c r="N378" s="22"/>
    </row>
    <row r="379" spans="1:14" s="24" customFormat="1" ht="14.25">
      <c r="A379" s="35">
        <v>851</v>
      </c>
      <c r="B379" s="19"/>
      <c r="C379" s="19"/>
      <c r="D379" s="40" t="s">
        <v>153</v>
      </c>
      <c r="E379" s="22">
        <f>'[1]Arkusz1'!N368</f>
        <v>129264</v>
      </c>
      <c r="F379" s="23">
        <f>'[1]Arkusz1'!I368</f>
        <v>66264</v>
      </c>
      <c r="G379" s="22">
        <f>SUM(G380+G386)</f>
        <v>0</v>
      </c>
      <c r="H379" s="22">
        <f>H380+H386</f>
        <v>0</v>
      </c>
      <c r="I379" s="23">
        <f t="shared" si="36"/>
        <v>66264</v>
      </c>
      <c r="J379" s="22">
        <f>'[1]Arkusz1'!M368</f>
        <v>63000</v>
      </c>
      <c r="K379" s="22">
        <f>K386+K380</f>
        <v>0</v>
      </c>
      <c r="L379" s="22">
        <f>L386+L380</f>
        <v>0</v>
      </c>
      <c r="M379" s="22">
        <f t="shared" si="37"/>
        <v>63000</v>
      </c>
      <c r="N379" s="22">
        <f t="shared" si="38"/>
        <v>129264</v>
      </c>
    </row>
    <row r="380" spans="1:14" s="24" customFormat="1" ht="12.75" customHeight="1">
      <c r="A380" s="38"/>
      <c r="B380" s="25">
        <v>85153</v>
      </c>
      <c r="C380" s="25"/>
      <c r="D380" s="26" t="s">
        <v>154</v>
      </c>
      <c r="E380" s="22">
        <f>'[1]Arkusz1'!N369</f>
        <v>3300</v>
      </c>
      <c r="F380" s="23">
        <f>'[1]Arkusz1'!I369</f>
        <v>3300</v>
      </c>
      <c r="G380" s="27">
        <f>SUM(G381:G384)</f>
        <v>0</v>
      </c>
      <c r="H380" s="27">
        <f>SUM(H381:H384)</f>
        <v>0</v>
      </c>
      <c r="I380" s="23">
        <f t="shared" si="36"/>
        <v>3300</v>
      </c>
      <c r="J380" s="22">
        <f>'[1]Arkusz1'!M369</f>
        <v>0</v>
      </c>
      <c r="K380" s="28">
        <f>SUM(K381:K384)</f>
        <v>0</v>
      </c>
      <c r="L380" s="28">
        <f>SUM(L381:L384)</f>
        <v>0</v>
      </c>
      <c r="M380" s="22">
        <f t="shared" si="37"/>
        <v>0</v>
      </c>
      <c r="N380" s="22">
        <f t="shared" si="38"/>
        <v>3300</v>
      </c>
    </row>
    <row r="381" spans="1:14" ht="12.75" customHeight="1">
      <c r="A381" s="39"/>
      <c r="B381" s="29"/>
      <c r="C381" s="29">
        <v>4210</v>
      </c>
      <c r="D381" s="30" t="s">
        <v>125</v>
      </c>
      <c r="E381" s="22">
        <f>'[1]Arkusz1'!N370</f>
        <v>1000</v>
      </c>
      <c r="F381" s="23">
        <f>'[1]Arkusz1'!I370</f>
        <v>1000</v>
      </c>
      <c r="G381" s="31"/>
      <c r="H381" s="31"/>
      <c r="I381" s="23">
        <f t="shared" si="36"/>
        <v>1000</v>
      </c>
      <c r="J381" s="22">
        <f>'[1]Arkusz1'!M370</f>
        <v>0</v>
      </c>
      <c r="K381" s="32"/>
      <c r="L381" s="32"/>
      <c r="M381" s="22">
        <f t="shared" si="37"/>
        <v>0</v>
      </c>
      <c r="N381" s="22">
        <f t="shared" si="38"/>
        <v>1000</v>
      </c>
    </row>
    <row r="382" spans="1:14" ht="12.75" customHeight="1">
      <c r="A382" s="39"/>
      <c r="B382" s="29"/>
      <c r="C382" s="29">
        <v>4240</v>
      </c>
      <c r="D382" s="30" t="s">
        <v>126</v>
      </c>
      <c r="E382" s="22">
        <f>'[1]Arkusz1'!N371</f>
        <v>1000</v>
      </c>
      <c r="F382" s="23">
        <f>'[1]Arkusz1'!I371</f>
        <v>1000</v>
      </c>
      <c r="G382" s="31"/>
      <c r="H382" s="31"/>
      <c r="I382" s="23">
        <f t="shared" si="36"/>
        <v>1000</v>
      </c>
      <c r="J382" s="22">
        <f>'[1]Arkusz1'!M371</f>
        <v>0</v>
      </c>
      <c r="K382" s="32"/>
      <c r="L382" s="32"/>
      <c r="M382" s="22">
        <f t="shared" si="37"/>
        <v>0</v>
      </c>
      <c r="N382" s="22">
        <f t="shared" si="38"/>
        <v>1000</v>
      </c>
    </row>
    <row r="383" spans="1:14" ht="12.75" customHeight="1">
      <c r="A383" s="39"/>
      <c r="B383" s="29"/>
      <c r="C383" s="29">
        <v>4300</v>
      </c>
      <c r="D383" s="30" t="s">
        <v>64</v>
      </c>
      <c r="E383" s="22">
        <f>'[1]Arkusz1'!N372</f>
        <v>1000</v>
      </c>
      <c r="F383" s="23">
        <f>'[1]Arkusz1'!I372</f>
        <v>1000</v>
      </c>
      <c r="G383" s="31"/>
      <c r="H383" s="31"/>
      <c r="I383" s="23">
        <f t="shared" si="36"/>
        <v>1000</v>
      </c>
      <c r="J383" s="22">
        <f>'[1]Arkusz1'!M372</f>
        <v>0</v>
      </c>
      <c r="K383" s="32"/>
      <c r="L383" s="32"/>
      <c r="M383" s="22">
        <f t="shared" si="37"/>
        <v>0</v>
      </c>
      <c r="N383" s="22">
        <f t="shared" si="38"/>
        <v>1000</v>
      </c>
    </row>
    <row r="384" spans="1:14" ht="12.75" customHeight="1">
      <c r="A384" s="39"/>
      <c r="B384" s="30"/>
      <c r="C384" s="29">
        <v>4410</v>
      </c>
      <c r="D384" s="30" t="s">
        <v>75</v>
      </c>
      <c r="E384" s="22">
        <f>'[1]Arkusz1'!N373</f>
        <v>300</v>
      </c>
      <c r="F384" s="23">
        <f>'[1]Arkusz1'!I373</f>
        <v>300</v>
      </c>
      <c r="G384" s="31"/>
      <c r="H384" s="31"/>
      <c r="I384" s="23">
        <f t="shared" si="36"/>
        <v>300</v>
      </c>
      <c r="J384" s="22">
        <f>'[1]Arkusz1'!M373</f>
        <v>0</v>
      </c>
      <c r="K384" s="32"/>
      <c r="L384" s="32"/>
      <c r="M384" s="22">
        <f t="shared" si="37"/>
        <v>0</v>
      </c>
      <c r="N384" s="22">
        <f t="shared" si="38"/>
        <v>300</v>
      </c>
    </row>
    <row r="385" spans="1:14" ht="12.75" customHeight="1">
      <c r="A385" s="39"/>
      <c r="B385" s="30"/>
      <c r="C385" s="29"/>
      <c r="D385" s="30"/>
      <c r="E385" s="22"/>
      <c r="F385" s="23"/>
      <c r="G385" s="31"/>
      <c r="H385" s="31"/>
      <c r="I385" s="23"/>
      <c r="J385" s="22"/>
      <c r="K385" s="32"/>
      <c r="L385" s="32"/>
      <c r="M385" s="22"/>
      <c r="N385" s="22"/>
    </row>
    <row r="386" spans="1:14" s="24" customFormat="1" ht="12.75" customHeight="1">
      <c r="A386" s="38"/>
      <c r="B386" s="25">
        <v>85154</v>
      </c>
      <c r="C386" s="25"/>
      <c r="D386" s="26" t="s">
        <v>155</v>
      </c>
      <c r="E386" s="22">
        <f>'[1]Arkusz1'!N375</f>
        <v>125964</v>
      </c>
      <c r="F386" s="23">
        <f>'[1]Arkusz1'!I375</f>
        <v>62964</v>
      </c>
      <c r="G386" s="27">
        <f>SUM(G387:G398)</f>
        <v>0</v>
      </c>
      <c r="H386" s="27">
        <f>SUM(H387:H398)</f>
        <v>0</v>
      </c>
      <c r="I386" s="23">
        <f t="shared" si="36"/>
        <v>62964</v>
      </c>
      <c r="J386" s="22">
        <f>'[1]Arkusz1'!M375</f>
        <v>63000</v>
      </c>
      <c r="K386" s="28">
        <f>SUM(K387:K398)</f>
        <v>0</v>
      </c>
      <c r="L386" s="28">
        <f>SUM(L387:L398)</f>
        <v>0</v>
      </c>
      <c r="M386" s="22">
        <f t="shared" si="37"/>
        <v>63000</v>
      </c>
      <c r="N386" s="22">
        <f t="shared" si="38"/>
        <v>125964</v>
      </c>
    </row>
    <row r="387" spans="1:14" ht="12.75" customHeight="1">
      <c r="A387" s="39"/>
      <c r="B387" s="25"/>
      <c r="C387" s="29">
        <v>4110</v>
      </c>
      <c r="D387" s="30" t="s">
        <v>34</v>
      </c>
      <c r="E387" s="22">
        <f>'[1]Arkusz1'!N376</f>
        <v>400</v>
      </c>
      <c r="F387" s="23">
        <f>'[1]Arkusz1'!I376</f>
        <v>400</v>
      </c>
      <c r="G387" s="31"/>
      <c r="H387" s="31"/>
      <c r="I387" s="23">
        <f t="shared" si="36"/>
        <v>400</v>
      </c>
      <c r="J387" s="22">
        <f>'[1]Arkusz1'!M376</f>
        <v>0</v>
      </c>
      <c r="K387" s="32"/>
      <c r="L387" s="32"/>
      <c r="M387" s="22">
        <f t="shared" si="37"/>
        <v>0</v>
      </c>
      <c r="N387" s="22">
        <f t="shared" si="38"/>
        <v>400</v>
      </c>
    </row>
    <row r="388" spans="1:14" ht="12.75" customHeight="1">
      <c r="A388" s="39"/>
      <c r="B388" s="25"/>
      <c r="C388" s="29">
        <v>4120</v>
      </c>
      <c r="D388" s="30" t="s">
        <v>35</v>
      </c>
      <c r="E388" s="22">
        <f>'[1]Arkusz1'!N377</f>
        <v>100</v>
      </c>
      <c r="F388" s="23">
        <f>'[1]Arkusz1'!I377</f>
        <v>100</v>
      </c>
      <c r="G388" s="31"/>
      <c r="H388" s="31"/>
      <c r="I388" s="23">
        <f t="shared" si="36"/>
        <v>100</v>
      </c>
      <c r="J388" s="22">
        <f>'[1]Arkusz1'!M377</f>
        <v>0</v>
      </c>
      <c r="K388" s="32"/>
      <c r="L388" s="32"/>
      <c r="M388" s="22">
        <f t="shared" si="37"/>
        <v>0</v>
      </c>
      <c r="N388" s="22">
        <f t="shared" si="38"/>
        <v>100</v>
      </c>
    </row>
    <row r="389" spans="1:14" ht="12.75" customHeight="1">
      <c r="A389" s="39"/>
      <c r="B389" s="29"/>
      <c r="C389" s="29">
        <v>4170</v>
      </c>
      <c r="D389" s="30" t="s">
        <v>156</v>
      </c>
      <c r="E389" s="22">
        <f>'[1]Arkusz1'!N378</f>
        <v>15600</v>
      </c>
      <c r="F389" s="23">
        <f>'[1]Arkusz1'!I378</f>
        <v>15600</v>
      </c>
      <c r="G389" s="31"/>
      <c r="H389" s="31"/>
      <c r="I389" s="23">
        <f t="shared" si="36"/>
        <v>15600</v>
      </c>
      <c r="J389" s="22">
        <f>'[1]Arkusz1'!M378</f>
        <v>0</v>
      </c>
      <c r="K389" s="32"/>
      <c r="L389" s="32"/>
      <c r="M389" s="22">
        <f t="shared" si="37"/>
        <v>0</v>
      </c>
      <c r="N389" s="22">
        <f t="shared" si="38"/>
        <v>15600</v>
      </c>
    </row>
    <row r="390" spans="1:14" ht="12.75" customHeight="1">
      <c r="A390" s="39"/>
      <c r="B390" s="29"/>
      <c r="C390" s="29">
        <v>4210</v>
      </c>
      <c r="D390" s="30" t="s">
        <v>125</v>
      </c>
      <c r="E390" s="22">
        <f>'[1]Arkusz1'!N379</f>
        <v>2500</v>
      </c>
      <c r="F390" s="23">
        <f>'[1]Arkusz1'!I379</f>
        <v>2500</v>
      </c>
      <c r="G390" s="31"/>
      <c r="H390" s="31"/>
      <c r="I390" s="23">
        <f t="shared" si="36"/>
        <v>2500</v>
      </c>
      <c r="J390" s="22">
        <f>'[1]Arkusz1'!M379</f>
        <v>0</v>
      </c>
      <c r="K390" s="32"/>
      <c r="L390" s="32"/>
      <c r="M390" s="22">
        <f t="shared" si="37"/>
        <v>0</v>
      </c>
      <c r="N390" s="22">
        <f t="shared" si="38"/>
        <v>2500</v>
      </c>
    </row>
    <row r="391" spans="1:14" ht="12.75" customHeight="1">
      <c r="A391" s="39"/>
      <c r="B391" s="30"/>
      <c r="C391" s="29">
        <v>4220</v>
      </c>
      <c r="D391" s="30" t="s">
        <v>104</v>
      </c>
      <c r="E391" s="22">
        <f>'[1]Arkusz1'!N380</f>
        <v>19000</v>
      </c>
      <c r="F391" s="23">
        <f>'[1]Arkusz1'!I380</f>
        <v>19000</v>
      </c>
      <c r="G391" s="31"/>
      <c r="H391" s="31"/>
      <c r="I391" s="23">
        <f t="shared" si="36"/>
        <v>19000</v>
      </c>
      <c r="J391" s="22">
        <f>'[1]Arkusz1'!M380</f>
        <v>0</v>
      </c>
      <c r="K391" s="32"/>
      <c r="L391" s="32"/>
      <c r="M391" s="22">
        <f t="shared" si="37"/>
        <v>0</v>
      </c>
      <c r="N391" s="22">
        <f t="shared" si="38"/>
        <v>19000</v>
      </c>
    </row>
    <row r="392" spans="1:14" ht="15">
      <c r="A392" s="39"/>
      <c r="B392" s="29"/>
      <c r="C392" s="29">
        <v>4240</v>
      </c>
      <c r="D392" s="30" t="s">
        <v>126</v>
      </c>
      <c r="E392" s="22">
        <f>'[1]Arkusz1'!N381</f>
        <v>6964</v>
      </c>
      <c r="F392" s="23">
        <f>'[1]Arkusz1'!I381</f>
        <v>6964</v>
      </c>
      <c r="G392" s="31"/>
      <c r="H392" s="31"/>
      <c r="I392" s="23">
        <f t="shared" si="36"/>
        <v>6964</v>
      </c>
      <c r="J392" s="22">
        <f>'[1]Arkusz1'!M381</f>
        <v>0</v>
      </c>
      <c r="K392" s="32"/>
      <c r="L392" s="32"/>
      <c r="M392" s="22">
        <f t="shared" si="37"/>
        <v>0</v>
      </c>
      <c r="N392" s="22">
        <f t="shared" si="38"/>
        <v>6964</v>
      </c>
    </row>
    <row r="393" spans="1:14" ht="15">
      <c r="A393" s="39"/>
      <c r="B393" s="29"/>
      <c r="C393" s="29">
        <v>4260</v>
      </c>
      <c r="D393" s="30" t="s">
        <v>70</v>
      </c>
      <c r="E393" s="22">
        <f>'[1]Arkusz1'!N382</f>
        <v>4000</v>
      </c>
      <c r="F393" s="23">
        <f>'[1]Arkusz1'!I382</f>
        <v>4000</v>
      </c>
      <c r="G393" s="31"/>
      <c r="H393" s="31"/>
      <c r="I393" s="23">
        <f t="shared" si="36"/>
        <v>4000</v>
      </c>
      <c r="J393" s="22">
        <f>'[1]Arkusz1'!M382</f>
        <v>0</v>
      </c>
      <c r="K393" s="32"/>
      <c r="L393" s="32"/>
      <c r="M393" s="22">
        <f t="shared" si="37"/>
        <v>0</v>
      </c>
      <c r="N393" s="22">
        <f t="shared" si="38"/>
        <v>4000</v>
      </c>
    </row>
    <row r="394" spans="1:14" ht="12.75" customHeight="1">
      <c r="A394" s="39"/>
      <c r="B394" s="29"/>
      <c r="C394" s="29">
        <v>4300</v>
      </c>
      <c r="D394" s="30" t="s">
        <v>157</v>
      </c>
      <c r="E394" s="22">
        <f>'[1]Arkusz1'!N383</f>
        <v>10700</v>
      </c>
      <c r="F394" s="23">
        <f>'[1]Arkusz1'!I383</f>
        <v>10700</v>
      </c>
      <c r="G394" s="31"/>
      <c r="H394" s="31"/>
      <c r="I394" s="23">
        <f t="shared" si="36"/>
        <v>10700</v>
      </c>
      <c r="J394" s="22">
        <f>'[1]Arkusz1'!M383</f>
        <v>0</v>
      </c>
      <c r="K394" s="32"/>
      <c r="L394" s="32"/>
      <c r="M394" s="22">
        <f t="shared" si="37"/>
        <v>0</v>
      </c>
      <c r="N394" s="22">
        <f t="shared" si="38"/>
        <v>10700</v>
      </c>
    </row>
    <row r="395" spans="1:14" ht="12.75" customHeight="1">
      <c r="A395" s="39"/>
      <c r="B395" s="29"/>
      <c r="C395" s="29">
        <v>4410</v>
      </c>
      <c r="D395" s="30" t="s">
        <v>75</v>
      </c>
      <c r="E395" s="22">
        <f>'[1]Arkusz1'!N384</f>
        <v>500</v>
      </c>
      <c r="F395" s="23">
        <f>'[1]Arkusz1'!I384</f>
        <v>500</v>
      </c>
      <c r="G395" s="31"/>
      <c r="H395" s="31"/>
      <c r="I395" s="23">
        <f t="shared" si="36"/>
        <v>500</v>
      </c>
      <c r="J395" s="22">
        <f>'[1]Arkusz1'!M384</f>
        <v>0</v>
      </c>
      <c r="K395" s="32"/>
      <c r="L395" s="32"/>
      <c r="M395" s="22">
        <f t="shared" si="37"/>
        <v>0</v>
      </c>
      <c r="N395" s="22">
        <f t="shared" si="38"/>
        <v>500</v>
      </c>
    </row>
    <row r="396" spans="1:14" ht="12.75" customHeight="1">
      <c r="A396" s="39"/>
      <c r="B396" s="29"/>
      <c r="C396" s="29">
        <v>4430</v>
      </c>
      <c r="D396" s="30" t="s">
        <v>39</v>
      </c>
      <c r="E396" s="22">
        <f>'[1]Arkusz1'!N385</f>
        <v>2200</v>
      </c>
      <c r="F396" s="23">
        <f>'[1]Arkusz1'!I385</f>
        <v>2200</v>
      </c>
      <c r="G396" s="31"/>
      <c r="H396" s="31"/>
      <c r="I396" s="23">
        <f t="shared" si="36"/>
        <v>2200</v>
      </c>
      <c r="J396" s="22">
        <f>'[1]Arkusz1'!M385</f>
        <v>0</v>
      </c>
      <c r="K396" s="32"/>
      <c r="L396" s="32"/>
      <c r="M396" s="22">
        <f t="shared" si="37"/>
        <v>0</v>
      </c>
      <c r="N396" s="22">
        <f t="shared" si="38"/>
        <v>2200</v>
      </c>
    </row>
    <row r="397" spans="1:14" ht="12.75" customHeight="1">
      <c r="A397" s="39"/>
      <c r="B397" s="30"/>
      <c r="C397" s="29">
        <v>4700</v>
      </c>
      <c r="D397" s="30" t="s">
        <v>80</v>
      </c>
      <c r="E397" s="22">
        <f>'[1]Arkusz1'!N386</f>
        <v>1000</v>
      </c>
      <c r="F397" s="23">
        <f>'[1]Arkusz1'!I386</f>
        <v>1000</v>
      </c>
      <c r="G397" s="31"/>
      <c r="H397" s="31"/>
      <c r="I397" s="23">
        <f>F397+G397-H397</f>
        <v>1000</v>
      </c>
      <c r="J397" s="22">
        <f>'[1]Arkusz1'!M386</f>
        <v>0</v>
      </c>
      <c r="K397" s="32"/>
      <c r="L397" s="32"/>
      <c r="M397" s="22">
        <f>J397+K397-L397</f>
        <v>0</v>
      </c>
      <c r="N397" s="22">
        <f>I397+M397</f>
        <v>1000</v>
      </c>
    </row>
    <row r="398" spans="1:14" ht="12.75" customHeight="1">
      <c r="A398" s="39"/>
      <c r="B398" s="30"/>
      <c r="C398" s="29">
        <v>6050</v>
      </c>
      <c r="D398" s="30" t="s">
        <v>28</v>
      </c>
      <c r="E398" s="22">
        <f>'[1]Arkusz1'!N387</f>
        <v>63000</v>
      </c>
      <c r="F398" s="23">
        <f>'[1]Arkusz1'!I387</f>
        <v>0</v>
      </c>
      <c r="G398" s="31"/>
      <c r="H398" s="31"/>
      <c r="I398" s="23">
        <f>F398+G398-H398</f>
        <v>0</v>
      </c>
      <c r="J398" s="22">
        <f>'[1]Arkusz1'!M387</f>
        <v>63000</v>
      </c>
      <c r="K398" s="32"/>
      <c r="L398" s="32"/>
      <c r="M398" s="22">
        <f>J398+K398-L398</f>
        <v>63000</v>
      </c>
      <c r="N398" s="22">
        <f>I398+M398</f>
        <v>63000</v>
      </c>
    </row>
    <row r="399" spans="1:14" ht="15">
      <c r="A399" s="39"/>
      <c r="B399" s="29"/>
      <c r="C399" s="29"/>
      <c r="D399" s="30"/>
      <c r="E399" s="22"/>
      <c r="F399" s="23"/>
      <c r="G399" s="31"/>
      <c r="H399" s="31"/>
      <c r="I399" s="23"/>
      <c r="J399" s="22"/>
      <c r="K399" s="32"/>
      <c r="L399" s="32"/>
      <c r="M399" s="22"/>
      <c r="N399" s="22"/>
    </row>
    <row r="400" spans="1:14" s="24" customFormat="1" ht="14.25" customHeight="1">
      <c r="A400" s="35">
        <v>852</v>
      </c>
      <c r="B400" s="19"/>
      <c r="C400" s="19"/>
      <c r="D400" s="40" t="s">
        <v>158</v>
      </c>
      <c r="E400" s="22">
        <f>'[1]Arkusz1'!N389</f>
        <v>2367095.46</v>
      </c>
      <c r="F400" s="23">
        <f>'[1]Arkusz1'!I389</f>
        <v>2367095.46</v>
      </c>
      <c r="G400" s="22">
        <f>G401+G406+G429+G433+G436+G440+G443+G464+G470</f>
        <v>1400</v>
      </c>
      <c r="H400" s="22">
        <f>H401+H406+H429+H433+H436+H440+H443+H464+H470</f>
        <v>1400</v>
      </c>
      <c r="I400" s="23">
        <f>F400+G400-H400</f>
        <v>2367095.46</v>
      </c>
      <c r="J400" s="22">
        <f>'[1]Arkusz1'!M389</f>
        <v>0</v>
      </c>
      <c r="K400" s="22">
        <f>K401+K406+K429+K433+K436+K443+K464+K470+K440</f>
        <v>0</v>
      </c>
      <c r="L400" s="22">
        <f>L401+L406+L429+L433+L436+L443+L464+L470+L440</f>
        <v>0</v>
      </c>
      <c r="M400" s="22">
        <f>J400+K400-L400</f>
        <v>0</v>
      </c>
      <c r="N400" s="22">
        <f>I400+M400</f>
        <v>2367095.46</v>
      </c>
    </row>
    <row r="401" spans="1:14" s="24" customFormat="1" ht="12.75" customHeight="1">
      <c r="A401" s="38"/>
      <c r="B401" s="25">
        <v>85202</v>
      </c>
      <c r="C401" s="25"/>
      <c r="D401" s="26" t="s">
        <v>159</v>
      </c>
      <c r="E401" s="22">
        <f>'[1]Arkusz1'!N390</f>
        <v>24000</v>
      </c>
      <c r="F401" s="23">
        <f>'[1]Arkusz1'!I390</f>
        <v>24000</v>
      </c>
      <c r="G401" s="27">
        <f>SUM(G402:G403)</f>
        <v>0</v>
      </c>
      <c r="H401" s="27">
        <f>SUM(H402:H403)</f>
        <v>0</v>
      </c>
      <c r="I401" s="23">
        <f>F401+G401-H401</f>
        <v>24000</v>
      </c>
      <c r="J401" s="22">
        <f>'[1]Arkusz1'!M390</f>
        <v>0</v>
      </c>
      <c r="K401" s="28">
        <f>SUM(K402:K403)</f>
        <v>0</v>
      </c>
      <c r="L401" s="28">
        <f>SUM(L402:L403)</f>
        <v>0</v>
      </c>
      <c r="M401" s="22">
        <f>J401+K401-L401</f>
        <v>0</v>
      </c>
      <c r="N401" s="22">
        <f>I401+M401</f>
        <v>24000</v>
      </c>
    </row>
    <row r="402" spans="1:14" ht="12.75" customHeight="1">
      <c r="A402" s="39"/>
      <c r="B402" s="29"/>
      <c r="C402" s="29"/>
      <c r="D402" s="30" t="s">
        <v>160</v>
      </c>
      <c r="E402" s="22"/>
      <c r="F402" s="23"/>
      <c r="G402" s="31"/>
      <c r="H402" s="31"/>
      <c r="I402" s="23"/>
      <c r="J402" s="22"/>
      <c r="K402" s="32"/>
      <c r="L402" s="32"/>
      <c r="M402" s="22"/>
      <c r="N402" s="22"/>
    </row>
    <row r="403" spans="1:14" ht="12.75" customHeight="1">
      <c r="A403" s="39"/>
      <c r="B403" s="29"/>
      <c r="C403" s="29">
        <v>4330</v>
      </c>
      <c r="D403" s="30" t="s">
        <v>161</v>
      </c>
      <c r="E403" s="22">
        <f>'[1]Arkusz1'!N392</f>
        <v>24000</v>
      </c>
      <c r="F403" s="23">
        <f>'[1]Arkusz1'!I392</f>
        <v>24000</v>
      </c>
      <c r="G403" s="31"/>
      <c r="H403" s="31"/>
      <c r="I403" s="23">
        <f>F403+G403-H403</f>
        <v>24000</v>
      </c>
      <c r="J403" s="22">
        <f>'[1]Arkusz1'!M392</f>
        <v>0</v>
      </c>
      <c r="K403" s="32"/>
      <c r="L403" s="32"/>
      <c r="M403" s="22">
        <f>J403+K403-L403</f>
        <v>0</v>
      </c>
      <c r="N403" s="22">
        <f>I403+M403</f>
        <v>24000</v>
      </c>
    </row>
    <row r="404" spans="1:14" ht="12.75" customHeight="1">
      <c r="A404" s="39"/>
      <c r="B404" s="29"/>
      <c r="C404" s="29"/>
      <c r="D404" s="26"/>
      <c r="E404" s="22"/>
      <c r="F404" s="23"/>
      <c r="G404" s="31"/>
      <c r="H404" s="31"/>
      <c r="I404" s="23"/>
      <c r="J404" s="22"/>
      <c r="K404" s="32"/>
      <c r="L404" s="32"/>
      <c r="M404" s="22"/>
      <c r="N404" s="22"/>
    </row>
    <row r="405" spans="1:14" s="24" customFormat="1" ht="14.25" customHeight="1">
      <c r="A405" s="38"/>
      <c r="B405" s="25"/>
      <c r="C405" s="25"/>
      <c r="D405" s="50" t="s">
        <v>162</v>
      </c>
      <c r="E405" s="22"/>
      <c r="F405" s="23"/>
      <c r="G405" s="27"/>
      <c r="H405" s="27"/>
      <c r="I405" s="23"/>
      <c r="J405" s="22"/>
      <c r="K405" s="28"/>
      <c r="L405" s="28"/>
      <c r="M405" s="22"/>
      <c r="N405" s="22"/>
    </row>
    <row r="406" spans="1:14" s="24" customFormat="1" ht="14.25" customHeight="1">
      <c r="A406" s="38"/>
      <c r="B406" s="25">
        <v>85212</v>
      </c>
      <c r="C406" s="25"/>
      <c r="D406" s="50" t="s">
        <v>163</v>
      </c>
      <c r="E406" s="22">
        <f>'[1]Arkusz1'!N395</f>
        <v>1657700</v>
      </c>
      <c r="F406" s="23">
        <f>'[1]Arkusz1'!I395</f>
        <v>1657700</v>
      </c>
      <c r="G406" s="27">
        <f>SUM(G407:G426)</f>
        <v>300</v>
      </c>
      <c r="H406" s="27">
        <f>SUM(H407:H426)</f>
        <v>300</v>
      </c>
      <c r="I406" s="23">
        <f aca="true" t="shared" si="39" ref="I406:I468">F406+G406-H406</f>
        <v>1657700</v>
      </c>
      <c r="J406" s="22">
        <f>'[1]Arkusz1'!M395</f>
        <v>0</v>
      </c>
      <c r="K406" s="28">
        <f>SUM(K408:K426)</f>
        <v>0</v>
      </c>
      <c r="L406" s="28">
        <f>SUM(L408:L426)</f>
        <v>0</v>
      </c>
      <c r="M406" s="22">
        <f aca="true" t="shared" si="40" ref="M406:M468">J406+K406-L406</f>
        <v>0</v>
      </c>
      <c r="N406" s="22">
        <f aca="true" t="shared" si="41" ref="N406:N468">I406+M406</f>
        <v>1657700</v>
      </c>
    </row>
    <row r="407" spans="1:14" ht="38.25" customHeight="1">
      <c r="A407" s="39"/>
      <c r="B407" s="25"/>
      <c r="C407" s="29">
        <v>2910</v>
      </c>
      <c r="D407" s="36" t="s">
        <v>48</v>
      </c>
      <c r="E407" s="22">
        <f>'[1]Arkusz1'!N396</f>
        <v>3000</v>
      </c>
      <c r="F407" s="23">
        <f>'[1]Arkusz1'!I396</f>
        <v>3000</v>
      </c>
      <c r="G407" s="31"/>
      <c r="H407" s="31"/>
      <c r="I407" s="23">
        <f t="shared" si="39"/>
        <v>3000</v>
      </c>
      <c r="J407" s="22">
        <f>'[1]Arkusz1'!M396</f>
        <v>0</v>
      </c>
      <c r="K407" s="32"/>
      <c r="L407" s="32"/>
      <c r="M407" s="22">
        <f t="shared" si="40"/>
        <v>0</v>
      </c>
      <c r="N407" s="22">
        <f t="shared" si="41"/>
        <v>3000</v>
      </c>
    </row>
    <row r="408" spans="1:14" ht="12.75" customHeight="1">
      <c r="A408" s="39"/>
      <c r="B408" s="29"/>
      <c r="C408" s="29">
        <v>3020</v>
      </c>
      <c r="D408" s="30" t="s">
        <v>66</v>
      </c>
      <c r="E408" s="22">
        <f>'[1]Arkusz1'!N397</f>
        <v>110</v>
      </c>
      <c r="F408" s="23">
        <f>'[1]Arkusz1'!I397</f>
        <v>110</v>
      </c>
      <c r="G408" s="31"/>
      <c r="H408" s="31"/>
      <c r="I408" s="23">
        <f t="shared" si="39"/>
        <v>110</v>
      </c>
      <c r="J408" s="22">
        <f>'[1]Arkusz1'!M397</f>
        <v>0</v>
      </c>
      <c r="K408" s="32"/>
      <c r="L408" s="32"/>
      <c r="M408" s="22">
        <f t="shared" si="40"/>
        <v>0</v>
      </c>
      <c r="N408" s="22">
        <f t="shared" si="41"/>
        <v>110</v>
      </c>
    </row>
    <row r="409" spans="1:14" ht="12.75" customHeight="1">
      <c r="A409" s="39"/>
      <c r="B409" s="29"/>
      <c r="C409" s="29">
        <v>3110</v>
      </c>
      <c r="D409" s="30" t="s">
        <v>164</v>
      </c>
      <c r="E409" s="22">
        <f>'[1]Arkusz1'!N398</f>
        <v>1592000</v>
      </c>
      <c r="F409" s="23">
        <f>'[1]Arkusz1'!I398</f>
        <v>1592000</v>
      </c>
      <c r="G409" s="31"/>
      <c r="H409" s="31"/>
      <c r="I409" s="23">
        <f t="shared" si="39"/>
        <v>1592000</v>
      </c>
      <c r="J409" s="22">
        <f>'[1]Arkusz1'!M398</f>
        <v>0</v>
      </c>
      <c r="K409" s="32"/>
      <c r="L409" s="32"/>
      <c r="M409" s="22">
        <f t="shared" si="40"/>
        <v>0</v>
      </c>
      <c r="N409" s="22">
        <f t="shared" si="41"/>
        <v>1592000</v>
      </c>
    </row>
    <row r="410" spans="1:14" ht="12.75" customHeight="1">
      <c r="A410" s="39"/>
      <c r="B410" s="30"/>
      <c r="C410" s="29">
        <v>4010</v>
      </c>
      <c r="D410" s="30" t="s">
        <v>165</v>
      </c>
      <c r="E410" s="22">
        <f>'[1]Arkusz1'!N399</f>
        <v>19600</v>
      </c>
      <c r="F410" s="23">
        <f>'[1]Arkusz1'!I399</f>
        <v>19600</v>
      </c>
      <c r="G410" s="31"/>
      <c r="H410" s="31">
        <v>300</v>
      </c>
      <c r="I410" s="23">
        <f t="shared" si="39"/>
        <v>19300</v>
      </c>
      <c r="J410" s="22">
        <f>'[1]Arkusz1'!M399</f>
        <v>0</v>
      </c>
      <c r="K410" s="32"/>
      <c r="L410" s="32"/>
      <c r="M410" s="22">
        <f t="shared" si="40"/>
        <v>0</v>
      </c>
      <c r="N410" s="22">
        <f t="shared" si="41"/>
        <v>19300</v>
      </c>
    </row>
    <row r="411" spans="1:14" ht="12.75" customHeight="1">
      <c r="A411" s="39"/>
      <c r="B411" s="30"/>
      <c r="C411" s="29">
        <v>4040</v>
      </c>
      <c r="D411" s="30" t="s">
        <v>134</v>
      </c>
      <c r="E411" s="22">
        <f>'[1]Arkusz1'!N400</f>
        <v>1351</v>
      </c>
      <c r="F411" s="23">
        <f>'[1]Arkusz1'!I400</f>
        <v>1351</v>
      </c>
      <c r="G411" s="31"/>
      <c r="H411" s="31"/>
      <c r="I411" s="23">
        <f t="shared" si="39"/>
        <v>1351</v>
      </c>
      <c r="J411" s="22">
        <f>'[1]Arkusz1'!M400</f>
        <v>0</v>
      </c>
      <c r="K411" s="32"/>
      <c r="L411" s="32"/>
      <c r="M411" s="22">
        <f t="shared" si="40"/>
        <v>0</v>
      </c>
      <c r="N411" s="22">
        <f t="shared" si="41"/>
        <v>1351</v>
      </c>
    </row>
    <row r="412" spans="1:14" ht="12.75" customHeight="1">
      <c r="A412" s="39"/>
      <c r="B412" s="30"/>
      <c r="C412" s="29">
        <v>4110</v>
      </c>
      <c r="D412" s="30" t="s">
        <v>34</v>
      </c>
      <c r="E412" s="22">
        <f>'[1]Arkusz1'!N401</f>
        <v>17452</v>
      </c>
      <c r="F412" s="23">
        <f>'[1]Arkusz1'!I401</f>
        <v>17452</v>
      </c>
      <c r="G412" s="31"/>
      <c r="H412" s="31"/>
      <c r="I412" s="23">
        <f t="shared" si="39"/>
        <v>17452</v>
      </c>
      <c r="J412" s="22">
        <f>'[1]Arkusz1'!M401</f>
        <v>0</v>
      </c>
      <c r="K412" s="32"/>
      <c r="L412" s="32"/>
      <c r="M412" s="22">
        <f t="shared" si="40"/>
        <v>0</v>
      </c>
      <c r="N412" s="22">
        <f t="shared" si="41"/>
        <v>17452</v>
      </c>
    </row>
    <row r="413" spans="1:14" ht="12.75" customHeight="1">
      <c r="A413" s="39"/>
      <c r="B413" s="30"/>
      <c r="C413" s="29">
        <v>4120</v>
      </c>
      <c r="D413" s="30" t="s">
        <v>35</v>
      </c>
      <c r="E413" s="22">
        <f>'[1]Arkusz1'!N402</f>
        <v>514</v>
      </c>
      <c r="F413" s="23">
        <f>'[1]Arkusz1'!I402</f>
        <v>514</v>
      </c>
      <c r="G413" s="31"/>
      <c r="H413" s="31"/>
      <c r="I413" s="23">
        <f t="shared" si="39"/>
        <v>514</v>
      </c>
      <c r="J413" s="22">
        <f>'[1]Arkusz1'!M402</f>
        <v>0</v>
      </c>
      <c r="K413" s="32"/>
      <c r="L413" s="32"/>
      <c r="M413" s="22">
        <f t="shared" si="40"/>
        <v>0</v>
      </c>
      <c r="N413" s="22">
        <f t="shared" si="41"/>
        <v>514</v>
      </c>
    </row>
    <row r="414" spans="1:14" ht="12.75" customHeight="1">
      <c r="A414" s="39"/>
      <c r="B414" s="30"/>
      <c r="C414" s="29">
        <v>4170</v>
      </c>
      <c r="D414" s="30" t="s">
        <v>98</v>
      </c>
      <c r="E414" s="22">
        <f>'[1]Arkusz1'!N403</f>
        <v>3900</v>
      </c>
      <c r="F414" s="23">
        <f>'[1]Arkusz1'!I403</f>
        <v>3900</v>
      </c>
      <c r="G414" s="31"/>
      <c r="H414" s="31"/>
      <c r="I414" s="23">
        <f t="shared" si="39"/>
        <v>3900</v>
      </c>
      <c r="J414" s="22">
        <f>'[1]Arkusz1'!M403</f>
        <v>0</v>
      </c>
      <c r="K414" s="32"/>
      <c r="L414" s="32"/>
      <c r="M414" s="22">
        <f t="shared" si="40"/>
        <v>0</v>
      </c>
      <c r="N414" s="22">
        <f t="shared" si="41"/>
        <v>3900</v>
      </c>
    </row>
    <row r="415" spans="1:14" ht="12.75" customHeight="1">
      <c r="A415" s="39"/>
      <c r="B415" s="30"/>
      <c r="C415" s="29">
        <v>4210</v>
      </c>
      <c r="D415" s="30" t="s">
        <v>37</v>
      </c>
      <c r="E415" s="22">
        <f>'[1]Arkusz1'!N404</f>
        <v>3400</v>
      </c>
      <c r="F415" s="23">
        <f>'[1]Arkusz1'!I404</f>
        <v>3400</v>
      </c>
      <c r="G415" s="31"/>
      <c r="H415" s="31"/>
      <c r="I415" s="23">
        <f t="shared" si="39"/>
        <v>3400</v>
      </c>
      <c r="J415" s="22">
        <f>'[1]Arkusz1'!M404</f>
        <v>0</v>
      </c>
      <c r="K415" s="32"/>
      <c r="L415" s="32"/>
      <c r="M415" s="22">
        <f t="shared" si="40"/>
        <v>0</v>
      </c>
      <c r="N415" s="22">
        <f t="shared" si="41"/>
        <v>3400</v>
      </c>
    </row>
    <row r="416" spans="1:14" ht="12.75" customHeight="1">
      <c r="A416" s="39"/>
      <c r="B416" s="30"/>
      <c r="C416" s="29">
        <v>4260</v>
      </c>
      <c r="D416" s="30" t="s">
        <v>70</v>
      </c>
      <c r="E416" s="22">
        <f>'[1]Arkusz1'!N405</f>
        <v>1250</v>
      </c>
      <c r="F416" s="23">
        <f>'[1]Arkusz1'!I405</f>
        <v>1250</v>
      </c>
      <c r="G416" s="31">
        <v>18</v>
      </c>
      <c r="H416" s="31"/>
      <c r="I416" s="23">
        <f t="shared" si="39"/>
        <v>1268</v>
      </c>
      <c r="J416" s="22">
        <f>'[1]Arkusz1'!M405</f>
        <v>0</v>
      </c>
      <c r="K416" s="32"/>
      <c r="L416" s="32"/>
      <c r="M416" s="22">
        <f t="shared" si="40"/>
        <v>0</v>
      </c>
      <c r="N416" s="22">
        <f t="shared" si="41"/>
        <v>1268</v>
      </c>
    </row>
    <row r="417" spans="1:14" ht="12.75" customHeight="1">
      <c r="A417" s="39"/>
      <c r="B417" s="30"/>
      <c r="C417" s="29">
        <v>4270</v>
      </c>
      <c r="D417" s="30" t="s">
        <v>144</v>
      </c>
      <c r="E417" s="22">
        <f>'[1]Arkusz1'!N406</f>
        <v>1630</v>
      </c>
      <c r="F417" s="23">
        <f>'[1]Arkusz1'!I406</f>
        <v>1630</v>
      </c>
      <c r="G417" s="31"/>
      <c r="H417" s="31"/>
      <c r="I417" s="23">
        <f t="shared" si="39"/>
        <v>1630</v>
      </c>
      <c r="J417" s="22">
        <f>'[1]Arkusz1'!M406</f>
        <v>0</v>
      </c>
      <c r="K417" s="32"/>
      <c r="L417" s="32"/>
      <c r="M417" s="22">
        <f t="shared" si="40"/>
        <v>0</v>
      </c>
      <c r="N417" s="22">
        <f t="shared" si="41"/>
        <v>1630</v>
      </c>
    </row>
    <row r="418" spans="1:14" ht="12.75" customHeight="1">
      <c r="A418" s="39"/>
      <c r="B418" s="30"/>
      <c r="C418" s="29">
        <v>4280</v>
      </c>
      <c r="D418" s="30" t="s">
        <v>71</v>
      </c>
      <c r="E418" s="22">
        <f>'[1]Arkusz1'!N407</f>
        <v>80</v>
      </c>
      <c r="F418" s="23">
        <f>'[1]Arkusz1'!I407</f>
        <v>80</v>
      </c>
      <c r="G418" s="31">
        <v>30</v>
      </c>
      <c r="H418" s="31"/>
      <c r="I418" s="23">
        <f t="shared" si="39"/>
        <v>110</v>
      </c>
      <c r="J418" s="22">
        <f>'[1]Arkusz1'!M407</f>
        <v>0</v>
      </c>
      <c r="K418" s="32"/>
      <c r="L418" s="32"/>
      <c r="M418" s="22">
        <f t="shared" si="40"/>
        <v>0</v>
      </c>
      <c r="N418" s="22">
        <f t="shared" si="41"/>
        <v>110</v>
      </c>
    </row>
    <row r="419" spans="1:14" ht="12.75" customHeight="1">
      <c r="A419" s="39"/>
      <c r="B419" s="30"/>
      <c r="C419" s="29">
        <v>4300</v>
      </c>
      <c r="D419" s="30" t="s">
        <v>52</v>
      </c>
      <c r="E419" s="22">
        <f>'[1]Arkusz1'!N408</f>
        <v>7000</v>
      </c>
      <c r="F419" s="23">
        <f>'[1]Arkusz1'!I408</f>
        <v>7000</v>
      </c>
      <c r="G419" s="31"/>
      <c r="H419" s="31"/>
      <c r="I419" s="23">
        <f t="shared" si="39"/>
        <v>7000</v>
      </c>
      <c r="J419" s="22">
        <f>'[1]Arkusz1'!M408</f>
        <v>0</v>
      </c>
      <c r="K419" s="32"/>
      <c r="L419" s="32"/>
      <c r="M419" s="22">
        <f t="shared" si="40"/>
        <v>0</v>
      </c>
      <c r="N419" s="22">
        <f t="shared" si="41"/>
        <v>7000</v>
      </c>
    </row>
    <row r="420" spans="1:14" ht="26.25">
      <c r="A420" s="39"/>
      <c r="B420" s="30"/>
      <c r="C420" s="29">
        <v>4360</v>
      </c>
      <c r="D420" s="36" t="s">
        <v>73</v>
      </c>
      <c r="E420" s="22">
        <f>'[1]Arkusz1'!N409</f>
        <v>1620</v>
      </c>
      <c r="F420" s="23">
        <f>'[1]Arkusz1'!I409</f>
        <v>1620</v>
      </c>
      <c r="G420" s="31"/>
      <c r="H420" s="31"/>
      <c r="I420" s="23">
        <f t="shared" si="39"/>
        <v>1620</v>
      </c>
      <c r="J420" s="22">
        <f>'[1]Arkusz1'!M409</f>
        <v>0</v>
      </c>
      <c r="K420" s="32"/>
      <c r="L420" s="32"/>
      <c r="M420" s="22">
        <f t="shared" si="40"/>
        <v>0</v>
      </c>
      <c r="N420" s="22">
        <f t="shared" si="41"/>
        <v>1620</v>
      </c>
    </row>
    <row r="421" spans="1:14" ht="13.5" customHeight="1">
      <c r="A421" s="39"/>
      <c r="B421" s="30"/>
      <c r="C421" s="29">
        <v>4410</v>
      </c>
      <c r="D421" s="30" t="s">
        <v>75</v>
      </c>
      <c r="E421" s="22">
        <f>'[1]Arkusz1'!N410</f>
        <v>229</v>
      </c>
      <c r="F421" s="23">
        <f>'[1]Arkusz1'!I410</f>
        <v>229</v>
      </c>
      <c r="G421" s="31"/>
      <c r="H421" s="31"/>
      <c r="I421" s="23">
        <f t="shared" si="39"/>
        <v>229</v>
      </c>
      <c r="J421" s="22">
        <f>'[1]Arkusz1'!M410</f>
        <v>0</v>
      </c>
      <c r="K421" s="32"/>
      <c r="L421" s="32"/>
      <c r="M421" s="22">
        <f t="shared" si="40"/>
        <v>0</v>
      </c>
      <c r="N421" s="22">
        <f t="shared" si="41"/>
        <v>229</v>
      </c>
    </row>
    <row r="422" spans="1:14" ht="18.75" customHeight="1">
      <c r="A422" s="39"/>
      <c r="B422" s="30"/>
      <c r="C422" s="29">
        <v>4440</v>
      </c>
      <c r="D422" s="30" t="s">
        <v>128</v>
      </c>
      <c r="E422" s="22">
        <f>'[1]Arkusz1'!N411</f>
        <v>1047</v>
      </c>
      <c r="F422" s="23">
        <f>'[1]Arkusz1'!I411</f>
        <v>1047</v>
      </c>
      <c r="G422" s="31">
        <v>1</v>
      </c>
      <c r="H422" s="31"/>
      <c r="I422" s="23">
        <f t="shared" si="39"/>
        <v>1048</v>
      </c>
      <c r="J422" s="22">
        <f>'[1]Arkusz1'!M411</f>
        <v>0</v>
      </c>
      <c r="K422" s="32"/>
      <c r="L422" s="32"/>
      <c r="M422" s="22">
        <f t="shared" si="40"/>
        <v>0</v>
      </c>
      <c r="N422" s="22">
        <f t="shared" si="41"/>
        <v>1048</v>
      </c>
    </row>
    <row r="423" spans="1:14" ht="39">
      <c r="A423" s="39"/>
      <c r="B423" s="30"/>
      <c r="C423" s="29">
        <v>4560</v>
      </c>
      <c r="D423" s="36" t="s">
        <v>166</v>
      </c>
      <c r="E423" s="22">
        <f>'[1]Arkusz1'!N412</f>
        <v>1000</v>
      </c>
      <c r="F423" s="23">
        <f>'[1]Arkusz1'!I412</f>
        <v>1000</v>
      </c>
      <c r="G423" s="31"/>
      <c r="H423" s="31"/>
      <c r="I423" s="23">
        <f t="shared" si="39"/>
        <v>1000</v>
      </c>
      <c r="J423" s="22">
        <f>'[1]Arkusz1'!M412</f>
        <v>0</v>
      </c>
      <c r="K423" s="32"/>
      <c r="L423" s="32"/>
      <c r="M423" s="22">
        <f t="shared" si="40"/>
        <v>0</v>
      </c>
      <c r="N423" s="22">
        <f t="shared" si="41"/>
        <v>1000</v>
      </c>
    </row>
    <row r="424" spans="1:14" ht="12.75" customHeight="1">
      <c r="A424" s="39"/>
      <c r="B424" s="30"/>
      <c r="C424" s="29">
        <v>4700</v>
      </c>
      <c r="D424" s="30" t="s">
        <v>80</v>
      </c>
      <c r="E424" s="22">
        <f>'[1]Arkusz1'!N413</f>
        <v>1467</v>
      </c>
      <c r="F424" s="23">
        <f>'[1]Arkusz1'!I413</f>
        <v>1467</v>
      </c>
      <c r="G424" s="31">
        <v>251</v>
      </c>
      <c r="H424" s="31"/>
      <c r="I424" s="23">
        <f t="shared" si="39"/>
        <v>1718</v>
      </c>
      <c r="J424" s="22">
        <f>'[1]Arkusz1'!M413</f>
        <v>0</v>
      </c>
      <c r="K424" s="32"/>
      <c r="L424" s="32"/>
      <c r="M424" s="22">
        <f t="shared" si="40"/>
        <v>0</v>
      </c>
      <c r="N424" s="22">
        <f t="shared" si="41"/>
        <v>1718</v>
      </c>
    </row>
    <row r="425" spans="1:14" ht="12.75" customHeight="1">
      <c r="A425" s="39"/>
      <c r="B425" s="30"/>
      <c r="C425" s="29">
        <v>4740</v>
      </c>
      <c r="D425" s="30" t="s">
        <v>40</v>
      </c>
      <c r="E425" s="22">
        <f>'[1]Arkusz1'!N414</f>
        <v>350</v>
      </c>
      <c r="F425" s="23">
        <f>'[1]Arkusz1'!I414</f>
        <v>350</v>
      </c>
      <c r="G425" s="31"/>
      <c r="H425" s="31"/>
      <c r="I425" s="23">
        <f t="shared" si="39"/>
        <v>350</v>
      </c>
      <c r="J425" s="22">
        <f>'[1]Arkusz1'!M414</f>
        <v>0</v>
      </c>
      <c r="K425" s="32"/>
      <c r="L425" s="32"/>
      <c r="M425" s="22">
        <f t="shared" si="40"/>
        <v>0</v>
      </c>
      <c r="N425" s="22">
        <f t="shared" si="41"/>
        <v>350</v>
      </c>
    </row>
    <row r="426" spans="1:14" ht="12.75" customHeight="1">
      <c r="A426" s="39"/>
      <c r="B426" s="30"/>
      <c r="C426" s="29">
        <v>4750</v>
      </c>
      <c r="D426" s="30" t="s">
        <v>41</v>
      </c>
      <c r="E426" s="22">
        <f>'[1]Arkusz1'!N415</f>
        <v>700</v>
      </c>
      <c r="F426" s="23">
        <f>'[1]Arkusz1'!I415</f>
        <v>700</v>
      </c>
      <c r="G426" s="31"/>
      <c r="H426" s="31"/>
      <c r="I426" s="23">
        <f t="shared" si="39"/>
        <v>700</v>
      </c>
      <c r="J426" s="22">
        <f>'[1]Arkusz1'!M415</f>
        <v>0</v>
      </c>
      <c r="K426" s="32"/>
      <c r="L426" s="32"/>
      <c r="M426" s="22">
        <f t="shared" si="40"/>
        <v>0</v>
      </c>
      <c r="N426" s="22">
        <f t="shared" si="41"/>
        <v>700</v>
      </c>
    </row>
    <row r="427" spans="1:14" ht="15">
      <c r="A427" s="39"/>
      <c r="B427" s="29"/>
      <c r="C427" s="29"/>
      <c r="D427" s="26"/>
      <c r="E427" s="22"/>
      <c r="F427" s="23"/>
      <c r="G427" s="31"/>
      <c r="H427" s="31"/>
      <c r="I427" s="23"/>
      <c r="J427" s="22"/>
      <c r="K427" s="32"/>
      <c r="L427" s="32"/>
      <c r="M427" s="22"/>
      <c r="N427" s="22"/>
    </row>
    <row r="428" spans="1:14" s="24" customFormat="1" ht="12.75" customHeight="1">
      <c r="A428" s="38"/>
      <c r="B428" s="25"/>
      <c r="C428" s="25"/>
      <c r="D428" s="26" t="s">
        <v>167</v>
      </c>
      <c r="E428" s="22"/>
      <c r="F428" s="23"/>
      <c r="G428" s="27"/>
      <c r="H428" s="27"/>
      <c r="I428" s="23"/>
      <c r="J428" s="22"/>
      <c r="K428" s="28"/>
      <c r="L428" s="28"/>
      <c r="M428" s="22"/>
      <c r="N428" s="22"/>
    </row>
    <row r="429" spans="1:14" s="24" customFormat="1" ht="25.5" customHeight="1">
      <c r="A429" s="38"/>
      <c r="B429" s="25">
        <v>85213</v>
      </c>
      <c r="C429" s="25"/>
      <c r="D429" s="51" t="s">
        <v>168</v>
      </c>
      <c r="E429" s="22">
        <f>'[1]Arkusz1'!N418</f>
        <v>2802</v>
      </c>
      <c r="F429" s="23">
        <f>'[1]Arkusz1'!I418</f>
        <v>2802</v>
      </c>
      <c r="G429" s="27">
        <f>SUM(G430:G431)</f>
        <v>0</v>
      </c>
      <c r="H429" s="27">
        <f>SUM(H430:H431)</f>
        <v>0</v>
      </c>
      <c r="I429" s="23">
        <f t="shared" si="39"/>
        <v>2802</v>
      </c>
      <c r="J429" s="22">
        <f>'[1]Arkusz1'!M418</f>
        <v>0</v>
      </c>
      <c r="K429" s="28">
        <f>SUM(K430)</f>
        <v>0</v>
      </c>
      <c r="L429" s="28">
        <f>SUM(L430)</f>
        <v>0</v>
      </c>
      <c r="M429" s="22">
        <f t="shared" si="40"/>
        <v>0</v>
      </c>
      <c r="N429" s="22">
        <f t="shared" si="41"/>
        <v>2802</v>
      </c>
    </row>
    <row r="430" spans="1:14" ht="14.25" customHeight="1">
      <c r="A430" s="39"/>
      <c r="B430" s="29"/>
      <c r="C430" s="29">
        <v>4130</v>
      </c>
      <c r="D430" s="30" t="s">
        <v>169</v>
      </c>
      <c r="E430" s="22">
        <f>'[1]Arkusz1'!N419</f>
        <v>800</v>
      </c>
      <c r="F430" s="23">
        <f>'[1]Arkusz1'!I419</f>
        <v>800</v>
      </c>
      <c r="G430" s="31"/>
      <c r="H430" s="31"/>
      <c r="I430" s="23">
        <f t="shared" si="39"/>
        <v>800</v>
      </c>
      <c r="J430" s="22">
        <f>'[1]Arkusz1'!M419</f>
        <v>0</v>
      </c>
      <c r="K430" s="32"/>
      <c r="L430" s="32"/>
      <c r="M430" s="22">
        <f t="shared" si="40"/>
        <v>0</v>
      </c>
      <c r="N430" s="22">
        <f t="shared" si="41"/>
        <v>800</v>
      </c>
    </row>
    <row r="431" spans="1:14" ht="15">
      <c r="A431" s="39"/>
      <c r="B431" s="29"/>
      <c r="C431" s="29">
        <v>4130</v>
      </c>
      <c r="D431" s="30" t="s">
        <v>169</v>
      </c>
      <c r="E431" s="22">
        <f>'[1]Arkusz1'!N420</f>
        <v>2002</v>
      </c>
      <c r="F431" s="23">
        <f>'[1]Arkusz1'!I420</f>
        <v>2002</v>
      </c>
      <c r="G431" s="31"/>
      <c r="H431" s="31"/>
      <c r="I431" s="23">
        <f t="shared" si="39"/>
        <v>2002</v>
      </c>
      <c r="J431" s="22">
        <f>'[1]Arkusz1'!M420</f>
        <v>0</v>
      </c>
      <c r="K431" s="32"/>
      <c r="L431" s="32"/>
      <c r="M431" s="22">
        <f t="shared" si="40"/>
        <v>0</v>
      </c>
      <c r="N431" s="22">
        <f t="shared" si="41"/>
        <v>2002</v>
      </c>
    </row>
    <row r="432" spans="1:14" ht="12.75" customHeight="1">
      <c r="A432" s="39"/>
      <c r="B432" s="29"/>
      <c r="C432" s="29"/>
      <c r="D432" s="30"/>
      <c r="E432" s="22"/>
      <c r="F432" s="23"/>
      <c r="G432" s="31"/>
      <c r="H432" s="31"/>
      <c r="I432" s="23"/>
      <c r="J432" s="22"/>
      <c r="K432" s="32"/>
      <c r="L432" s="32"/>
      <c r="M432" s="22"/>
      <c r="N432" s="22"/>
    </row>
    <row r="433" spans="1:14" s="24" customFormat="1" ht="12.75" customHeight="1">
      <c r="A433" s="38"/>
      <c r="B433" s="25">
        <v>85214</v>
      </c>
      <c r="C433" s="25"/>
      <c r="D433" s="26" t="s">
        <v>170</v>
      </c>
      <c r="E433" s="22">
        <f>'[1]Arkusz1'!N422</f>
        <v>162283</v>
      </c>
      <c r="F433" s="23">
        <f>'[1]Arkusz1'!I422</f>
        <v>162283</v>
      </c>
      <c r="G433" s="27">
        <f>SUM(G434)</f>
        <v>0</v>
      </c>
      <c r="H433" s="27"/>
      <c r="I433" s="23">
        <f t="shared" si="39"/>
        <v>162283</v>
      </c>
      <c r="J433" s="22">
        <f>'[1]Arkusz1'!M422</f>
        <v>0</v>
      </c>
      <c r="K433" s="28">
        <f>SUM(K434:K434)</f>
        <v>0</v>
      </c>
      <c r="L433" s="28">
        <f>SUM(L434:L434)</f>
        <v>0</v>
      </c>
      <c r="M433" s="22">
        <f t="shared" si="40"/>
        <v>0</v>
      </c>
      <c r="N433" s="22">
        <f t="shared" si="41"/>
        <v>162283</v>
      </c>
    </row>
    <row r="434" spans="1:14" ht="12.75" customHeight="1">
      <c r="A434" s="39"/>
      <c r="B434" s="29"/>
      <c r="C434" s="29">
        <v>3110</v>
      </c>
      <c r="D434" s="30" t="s">
        <v>164</v>
      </c>
      <c r="E434" s="22">
        <f>'[1]Arkusz1'!N423</f>
        <v>162283</v>
      </c>
      <c r="F434" s="23">
        <f>'[1]Arkusz1'!I423</f>
        <v>162283</v>
      </c>
      <c r="G434" s="31"/>
      <c r="H434" s="31"/>
      <c r="I434" s="23">
        <f t="shared" si="39"/>
        <v>162283</v>
      </c>
      <c r="J434" s="22">
        <f>'[1]Arkusz1'!M423</f>
        <v>0</v>
      </c>
      <c r="K434" s="32"/>
      <c r="L434" s="32"/>
      <c r="M434" s="22">
        <f t="shared" si="40"/>
        <v>0</v>
      </c>
      <c r="N434" s="22">
        <f t="shared" si="41"/>
        <v>162283</v>
      </c>
    </row>
    <row r="435" spans="1:14" ht="12.75" customHeight="1">
      <c r="A435" s="39"/>
      <c r="B435" s="29"/>
      <c r="C435" s="29"/>
      <c r="D435" s="30"/>
      <c r="E435" s="22"/>
      <c r="F435" s="23"/>
      <c r="G435" s="31"/>
      <c r="H435" s="31"/>
      <c r="I435" s="23"/>
      <c r="J435" s="22"/>
      <c r="K435" s="32"/>
      <c r="L435" s="32"/>
      <c r="M435" s="22"/>
      <c r="N435" s="22"/>
    </row>
    <row r="436" spans="1:14" s="24" customFormat="1" ht="13.5" customHeight="1">
      <c r="A436" s="38"/>
      <c r="B436" s="25">
        <v>85215</v>
      </c>
      <c r="C436" s="25"/>
      <c r="D436" s="26" t="s">
        <v>171</v>
      </c>
      <c r="E436" s="22">
        <f>'[1]Arkusz1'!N425</f>
        <v>105984</v>
      </c>
      <c r="F436" s="23">
        <f>'[1]Arkusz1'!I425</f>
        <v>105984</v>
      </c>
      <c r="G436" s="27">
        <f>SUM(G437:G438)</f>
        <v>0</v>
      </c>
      <c r="H436" s="27">
        <f>SUM(H437:H438)</f>
        <v>0</v>
      </c>
      <c r="I436" s="23">
        <f t="shared" si="39"/>
        <v>105984</v>
      </c>
      <c r="J436" s="22">
        <f>'[1]Arkusz1'!M425</f>
        <v>0</v>
      </c>
      <c r="K436" s="28">
        <f>SUM(K437:K438)</f>
        <v>0</v>
      </c>
      <c r="L436" s="28">
        <f>SUM(L437:L438)</f>
        <v>0</v>
      </c>
      <c r="M436" s="22">
        <f t="shared" si="40"/>
        <v>0</v>
      </c>
      <c r="N436" s="22">
        <f t="shared" si="41"/>
        <v>105984</v>
      </c>
    </row>
    <row r="437" spans="1:14" ht="13.5" customHeight="1">
      <c r="A437" s="39"/>
      <c r="B437" s="29"/>
      <c r="C437" s="29">
        <v>3110</v>
      </c>
      <c r="D437" s="30" t="s">
        <v>172</v>
      </c>
      <c r="E437" s="22">
        <f>'[1]Arkusz1'!N426</f>
        <v>105884</v>
      </c>
      <c r="F437" s="23">
        <f>'[1]Arkusz1'!I426</f>
        <v>105884</v>
      </c>
      <c r="G437" s="31"/>
      <c r="H437" s="31"/>
      <c r="I437" s="23">
        <f t="shared" si="39"/>
        <v>105884</v>
      </c>
      <c r="J437" s="22">
        <f>'[1]Arkusz1'!M426</f>
        <v>0</v>
      </c>
      <c r="K437" s="32"/>
      <c r="L437" s="32"/>
      <c r="M437" s="22">
        <f t="shared" si="40"/>
        <v>0</v>
      </c>
      <c r="N437" s="22">
        <f t="shared" si="41"/>
        <v>105884</v>
      </c>
    </row>
    <row r="438" spans="1:14" ht="14.25" customHeight="1">
      <c r="A438" s="39"/>
      <c r="B438" s="29"/>
      <c r="C438" s="29">
        <v>4300</v>
      </c>
      <c r="D438" s="30" t="s">
        <v>64</v>
      </c>
      <c r="E438" s="22">
        <f>'[1]Arkusz1'!N427</f>
        <v>100</v>
      </c>
      <c r="F438" s="23">
        <f>'[1]Arkusz1'!I427</f>
        <v>100</v>
      </c>
      <c r="G438" s="31"/>
      <c r="H438" s="31"/>
      <c r="I438" s="23">
        <f t="shared" si="39"/>
        <v>100</v>
      </c>
      <c r="J438" s="22">
        <f>'[1]Arkusz1'!M427</f>
        <v>0</v>
      </c>
      <c r="K438" s="32"/>
      <c r="L438" s="32"/>
      <c r="M438" s="22">
        <f t="shared" si="40"/>
        <v>0</v>
      </c>
      <c r="N438" s="22">
        <f t="shared" si="41"/>
        <v>100</v>
      </c>
    </row>
    <row r="439" spans="1:14" ht="12.75" customHeight="1">
      <c r="A439" s="39"/>
      <c r="B439" s="29"/>
      <c r="C439" s="29"/>
      <c r="D439" s="30"/>
      <c r="E439" s="22"/>
      <c r="F439" s="23"/>
      <c r="G439" s="31"/>
      <c r="H439" s="31"/>
      <c r="I439" s="23"/>
      <c r="J439" s="22"/>
      <c r="K439" s="32"/>
      <c r="L439" s="32"/>
      <c r="M439" s="22"/>
      <c r="N439" s="22"/>
    </row>
    <row r="440" spans="1:14" s="24" customFormat="1" ht="12.75" customHeight="1">
      <c r="A440" s="38"/>
      <c r="B440" s="25">
        <v>85216</v>
      </c>
      <c r="C440" s="25"/>
      <c r="D440" s="26" t="s">
        <v>173</v>
      </c>
      <c r="E440" s="22">
        <f>'[1]Arkusz1'!N429</f>
        <v>23301</v>
      </c>
      <c r="F440" s="23">
        <f>'[1]Arkusz1'!I429</f>
        <v>23301</v>
      </c>
      <c r="G440" s="27">
        <f>SUM(G441)</f>
        <v>0</v>
      </c>
      <c r="H440" s="27"/>
      <c r="I440" s="23">
        <f t="shared" si="39"/>
        <v>23301</v>
      </c>
      <c r="J440" s="22">
        <f>'[1]Arkusz1'!M429</f>
        <v>0</v>
      </c>
      <c r="K440" s="28">
        <f>SUM(K441:K441)</f>
        <v>0</v>
      </c>
      <c r="L440" s="28">
        <f>SUM(L441:L441)</f>
        <v>0</v>
      </c>
      <c r="M440" s="22">
        <f t="shared" si="40"/>
        <v>0</v>
      </c>
      <c r="N440" s="22">
        <f t="shared" si="41"/>
        <v>23301</v>
      </c>
    </row>
    <row r="441" spans="1:14" ht="12.75" customHeight="1">
      <c r="A441" s="39"/>
      <c r="B441" s="29"/>
      <c r="C441" s="29">
        <v>3110</v>
      </c>
      <c r="D441" s="30" t="s">
        <v>172</v>
      </c>
      <c r="E441" s="22">
        <f>'[1]Arkusz1'!N430</f>
        <v>23301</v>
      </c>
      <c r="F441" s="23">
        <f>'[1]Arkusz1'!I430</f>
        <v>23301</v>
      </c>
      <c r="G441" s="31"/>
      <c r="H441" s="31"/>
      <c r="I441" s="23">
        <f t="shared" si="39"/>
        <v>23301</v>
      </c>
      <c r="J441" s="22">
        <f>'[1]Arkusz1'!M430</f>
        <v>0</v>
      </c>
      <c r="K441" s="32"/>
      <c r="L441" s="32"/>
      <c r="M441" s="22">
        <f t="shared" si="40"/>
        <v>0</v>
      </c>
      <c r="N441" s="22">
        <f t="shared" si="41"/>
        <v>23301</v>
      </c>
    </row>
    <row r="442" spans="1:14" ht="12.75" customHeight="1">
      <c r="A442" s="39"/>
      <c r="B442" s="29"/>
      <c r="C442" s="29"/>
      <c r="D442" s="30"/>
      <c r="E442" s="22"/>
      <c r="F442" s="23"/>
      <c r="G442" s="31"/>
      <c r="H442" s="31"/>
      <c r="I442" s="23"/>
      <c r="J442" s="22"/>
      <c r="K442" s="32"/>
      <c r="L442" s="32"/>
      <c r="M442" s="22"/>
      <c r="N442" s="22"/>
    </row>
    <row r="443" spans="1:14" s="24" customFormat="1" ht="12.75" customHeight="1">
      <c r="A443" s="38"/>
      <c r="B443" s="25">
        <v>85219</v>
      </c>
      <c r="C443" s="25"/>
      <c r="D443" s="26" t="s">
        <v>174</v>
      </c>
      <c r="E443" s="22">
        <f>'[1]Arkusz1'!N432</f>
        <v>288173</v>
      </c>
      <c r="F443" s="23">
        <f>'[1]Arkusz1'!I432</f>
        <v>288173</v>
      </c>
      <c r="G443" s="27">
        <f>SUM(G444:G462)</f>
        <v>1100</v>
      </c>
      <c r="H443" s="27">
        <f>SUM(H444:H462)</f>
        <v>1100</v>
      </c>
      <c r="I443" s="23">
        <f t="shared" si="39"/>
        <v>288173</v>
      </c>
      <c r="J443" s="22">
        <f>'[1]Arkusz1'!M432</f>
        <v>0</v>
      </c>
      <c r="K443" s="28">
        <f>SUM(K444:K462)</f>
        <v>0</v>
      </c>
      <c r="L443" s="28">
        <f>SUM(L444:L462)</f>
        <v>0</v>
      </c>
      <c r="M443" s="22">
        <f t="shared" si="40"/>
        <v>0</v>
      </c>
      <c r="N443" s="22">
        <f t="shared" si="41"/>
        <v>288173</v>
      </c>
    </row>
    <row r="444" spans="1:14" ht="12.75" customHeight="1">
      <c r="A444" s="39"/>
      <c r="B444" s="30"/>
      <c r="C444" s="29">
        <v>3020</v>
      </c>
      <c r="D444" s="30" t="s">
        <v>66</v>
      </c>
      <c r="E444" s="22">
        <f>'[1]Arkusz1'!N433</f>
        <v>2350</v>
      </c>
      <c r="F444" s="23">
        <f>'[1]Arkusz1'!I433</f>
        <v>2350</v>
      </c>
      <c r="G444" s="31"/>
      <c r="H444" s="31"/>
      <c r="I444" s="23">
        <f t="shared" si="39"/>
        <v>2350</v>
      </c>
      <c r="J444" s="22">
        <f>'[1]Arkusz1'!M433</f>
        <v>0</v>
      </c>
      <c r="K444" s="32"/>
      <c r="L444" s="32"/>
      <c r="M444" s="22">
        <f t="shared" si="40"/>
        <v>0</v>
      </c>
      <c r="N444" s="22">
        <f t="shared" si="41"/>
        <v>2350</v>
      </c>
    </row>
    <row r="445" spans="1:14" ht="12.75" customHeight="1">
      <c r="A445" s="39"/>
      <c r="B445" s="30"/>
      <c r="C445" s="29">
        <v>4010</v>
      </c>
      <c r="D445" s="30" t="s">
        <v>165</v>
      </c>
      <c r="E445" s="22">
        <f>'[1]Arkusz1'!N434</f>
        <v>199273</v>
      </c>
      <c r="F445" s="23">
        <f>'[1]Arkusz1'!I434</f>
        <v>199273</v>
      </c>
      <c r="G445" s="31"/>
      <c r="H445" s="31">
        <v>220</v>
      </c>
      <c r="I445" s="23">
        <f t="shared" si="39"/>
        <v>199053</v>
      </c>
      <c r="J445" s="22">
        <f>'[1]Arkusz1'!M434</f>
        <v>0</v>
      </c>
      <c r="K445" s="32"/>
      <c r="L445" s="32"/>
      <c r="M445" s="22">
        <f t="shared" si="40"/>
        <v>0</v>
      </c>
      <c r="N445" s="22">
        <f t="shared" si="41"/>
        <v>199053</v>
      </c>
    </row>
    <row r="446" spans="1:14" ht="12.75" customHeight="1">
      <c r="A446" s="39"/>
      <c r="B446" s="30"/>
      <c r="C446" s="29">
        <v>4040</v>
      </c>
      <c r="D446" s="30" t="s">
        <v>134</v>
      </c>
      <c r="E446" s="22">
        <f>'[1]Arkusz1'!N435</f>
        <v>13558</v>
      </c>
      <c r="F446" s="23">
        <f>'[1]Arkusz1'!I435</f>
        <v>13558</v>
      </c>
      <c r="G446" s="31"/>
      <c r="H446" s="31"/>
      <c r="I446" s="23">
        <f t="shared" si="39"/>
        <v>13558</v>
      </c>
      <c r="J446" s="22">
        <f>'[1]Arkusz1'!M435</f>
        <v>0</v>
      </c>
      <c r="K446" s="32"/>
      <c r="L446" s="32"/>
      <c r="M446" s="22">
        <f t="shared" si="40"/>
        <v>0</v>
      </c>
      <c r="N446" s="22">
        <f t="shared" si="41"/>
        <v>13558</v>
      </c>
    </row>
    <row r="447" spans="1:14" ht="12.75" customHeight="1">
      <c r="A447" s="39"/>
      <c r="B447" s="30"/>
      <c r="C447" s="29">
        <v>4110</v>
      </c>
      <c r="D447" s="30" t="s">
        <v>34</v>
      </c>
      <c r="E447" s="22">
        <f>'[1]Arkusz1'!N436</f>
        <v>33114</v>
      </c>
      <c r="F447" s="23">
        <f>'[1]Arkusz1'!I436</f>
        <v>33114</v>
      </c>
      <c r="G447" s="31"/>
      <c r="H447" s="31"/>
      <c r="I447" s="23">
        <f t="shared" si="39"/>
        <v>33114</v>
      </c>
      <c r="J447" s="22">
        <f>'[1]Arkusz1'!M436</f>
        <v>0</v>
      </c>
      <c r="K447" s="32"/>
      <c r="L447" s="32"/>
      <c r="M447" s="22">
        <f t="shared" si="40"/>
        <v>0</v>
      </c>
      <c r="N447" s="22">
        <f t="shared" si="41"/>
        <v>33114</v>
      </c>
    </row>
    <row r="448" spans="1:14" ht="12.75" customHeight="1">
      <c r="A448" s="39"/>
      <c r="B448" s="30"/>
      <c r="C448" s="29">
        <v>4120</v>
      </c>
      <c r="D448" s="30" t="s">
        <v>35</v>
      </c>
      <c r="E448" s="22">
        <f>'[1]Arkusz1'!N437</f>
        <v>5009</v>
      </c>
      <c r="F448" s="23">
        <f>'[1]Arkusz1'!I437</f>
        <v>5009</v>
      </c>
      <c r="G448" s="31"/>
      <c r="H448" s="31"/>
      <c r="I448" s="23">
        <f t="shared" si="39"/>
        <v>5009</v>
      </c>
      <c r="J448" s="22">
        <f>'[1]Arkusz1'!M437</f>
        <v>0</v>
      </c>
      <c r="K448" s="32"/>
      <c r="L448" s="32"/>
      <c r="M448" s="22">
        <f t="shared" si="40"/>
        <v>0</v>
      </c>
      <c r="N448" s="22">
        <f t="shared" si="41"/>
        <v>5009</v>
      </c>
    </row>
    <row r="449" spans="1:14" ht="12.75" customHeight="1">
      <c r="A449" s="39"/>
      <c r="B449" s="30"/>
      <c r="C449" s="29">
        <v>4210</v>
      </c>
      <c r="D449" s="30" t="s">
        <v>37</v>
      </c>
      <c r="E449" s="22">
        <f>'[1]Arkusz1'!N438</f>
        <v>6060</v>
      </c>
      <c r="F449" s="23">
        <f>'[1]Arkusz1'!I438</f>
        <v>6060</v>
      </c>
      <c r="G449" s="31"/>
      <c r="H449" s="31"/>
      <c r="I449" s="23">
        <f t="shared" si="39"/>
        <v>6060</v>
      </c>
      <c r="J449" s="22">
        <f>'[1]Arkusz1'!M438</f>
        <v>0</v>
      </c>
      <c r="K449" s="32"/>
      <c r="L449" s="32"/>
      <c r="M449" s="22">
        <f t="shared" si="40"/>
        <v>0</v>
      </c>
      <c r="N449" s="22">
        <f t="shared" si="41"/>
        <v>6060</v>
      </c>
    </row>
    <row r="450" spans="1:14" ht="15">
      <c r="A450" s="39"/>
      <c r="B450" s="30"/>
      <c r="C450" s="29">
        <v>4260</v>
      </c>
      <c r="D450" s="30" t="s">
        <v>70</v>
      </c>
      <c r="E450" s="22">
        <f>'[1]Arkusz1'!N439</f>
        <v>5200</v>
      </c>
      <c r="F450" s="23">
        <f>'[1]Arkusz1'!I439</f>
        <v>5200</v>
      </c>
      <c r="G450" s="31">
        <v>120</v>
      </c>
      <c r="H450" s="31"/>
      <c r="I450" s="23">
        <f t="shared" si="39"/>
        <v>5320</v>
      </c>
      <c r="J450" s="22">
        <f>'[1]Arkusz1'!M439</f>
        <v>0</v>
      </c>
      <c r="K450" s="32"/>
      <c r="L450" s="32"/>
      <c r="M450" s="22">
        <f t="shared" si="40"/>
        <v>0</v>
      </c>
      <c r="N450" s="22">
        <f t="shared" si="41"/>
        <v>5320</v>
      </c>
    </row>
    <row r="451" spans="1:14" ht="12.75" customHeight="1">
      <c r="A451" s="39"/>
      <c r="B451" s="30"/>
      <c r="C451" s="29">
        <v>4270</v>
      </c>
      <c r="D451" s="30" t="s">
        <v>51</v>
      </c>
      <c r="E451" s="22">
        <f>'[1]Arkusz1'!N440</f>
        <v>1000</v>
      </c>
      <c r="F451" s="23">
        <f>'[1]Arkusz1'!I440</f>
        <v>1000</v>
      </c>
      <c r="G451" s="31"/>
      <c r="H451" s="31"/>
      <c r="I451" s="23">
        <f t="shared" si="39"/>
        <v>1000</v>
      </c>
      <c r="J451" s="22">
        <f>'[1]Arkusz1'!M440</f>
        <v>0</v>
      </c>
      <c r="K451" s="32"/>
      <c r="L451" s="32"/>
      <c r="M451" s="22">
        <f t="shared" si="40"/>
        <v>0</v>
      </c>
      <c r="N451" s="22">
        <f t="shared" si="41"/>
        <v>1000</v>
      </c>
    </row>
    <row r="452" spans="1:14" ht="12.75" customHeight="1">
      <c r="A452" s="39"/>
      <c r="B452" s="30"/>
      <c r="C452" s="29">
        <v>4280</v>
      </c>
      <c r="D452" s="30" t="s">
        <v>71</v>
      </c>
      <c r="E452" s="22">
        <f>'[1]Arkusz1'!N441</f>
        <v>480</v>
      </c>
      <c r="F452" s="23">
        <f>'[1]Arkusz1'!I441</f>
        <v>480</v>
      </c>
      <c r="G452" s="31">
        <v>180</v>
      </c>
      <c r="H452" s="31"/>
      <c r="I452" s="23">
        <f t="shared" si="39"/>
        <v>660</v>
      </c>
      <c r="J452" s="22">
        <f>'[1]Arkusz1'!M441</f>
        <v>0</v>
      </c>
      <c r="K452" s="32"/>
      <c r="L452" s="32"/>
      <c r="M452" s="22">
        <f t="shared" si="40"/>
        <v>0</v>
      </c>
      <c r="N452" s="22">
        <f t="shared" si="41"/>
        <v>660</v>
      </c>
    </row>
    <row r="453" spans="1:14" ht="12.75" customHeight="1">
      <c r="A453" s="39"/>
      <c r="B453" s="30"/>
      <c r="C453" s="29">
        <v>4300</v>
      </c>
      <c r="D453" s="30" t="s">
        <v>52</v>
      </c>
      <c r="E453" s="22">
        <f>'[1]Arkusz1'!N442</f>
        <v>5970</v>
      </c>
      <c r="F453" s="23">
        <f>'[1]Arkusz1'!I442</f>
        <v>5970</v>
      </c>
      <c r="G453" s="31"/>
      <c r="H453" s="31"/>
      <c r="I453" s="23">
        <f t="shared" si="39"/>
        <v>5970</v>
      </c>
      <c r="J453" s="22">
        <f>'[1]Arkusz1'!M442</f>
        <v>0</v>
      </c>
      <c r="K453" s="32"/>
      <c r="L453" s="32"/>
      <c r="M453" s="22">
        <f t="shared" si="40"/>
        <v>0</v>
      </c>
      <c r="N453" s="22">
        <f t="shared" si="41"/>
        <v>5970</v>
      </c>
    </row>
    <row r="454" spans="1:14" ht="12.75" customHeight="1">
      <c r="A454" s="39"/>
      <c r="B454" s="30"/>
      <c r="C454" s="29">
        <v>4350</v>
      </c>
      <c r="D454" s="30" t="s">
        <v>72</v>
      </c>
      <c r="E454" s="22">
        <f>'[1]Arkusz1'!N443</f>
        <v>840</v>
      </c>
      <c r="F454" s="23">
        <f>'[1]Arkusz1'!I443</f>
        <v>840</v>
      </c>
      <c r="G454" s="31"/>
      <c r="H454" s="31"/>
      <c r="I454" s="23">
        <f t="shared" si="39"/>
        <v>840</v>
      </c>
      <c r="J454" s="22">
        <f>'[1]Arkusz1'!M443</f>
        <v>0</v>
      </c>
      <c r="K454" s="32"/>
      <c r="L454" s="32"/>
      <c r="M454" s="22">
        <f t="shared" si="40"/>
        <v>0</v>
      </c>
      <c r="N454" s="22">
        <f t="shared" si="41"/>
        <v>840</v>
      </c>
    </row>
    <row r="455" spans="1:14" ht="26.25" customHeight="1">
      <c r="A455" s="39"/>
      <c r="B455" s="30"/>
      <c r="C455" s="29">
        <v>4370</v>
      </c>
      <c r="D455" s="37" t="s">
        <v>74</v>
      </c>
      <c r="E455" s="22">
        <f>'[1]Arkusz1'!N444</f>
        <v>2220</v>
      </c>
      <c r="F455" s="23">
        <f>'[1]Arkusz1'!I444</f>
        <v>2220</v>
      </c>
      <c r="G455" s="31"/>
      <c r="H455" s="31"/>
      <c r="I455" s="23">
        <f t="shared" si="39"/>
        <v>2220</v>
      </c>
      <c r="J455" s="22">
        <f>'[1]Arkusz1'!M444</f>
        <v>0</v>
      </c>
      <c r="K455" s="32"/>
      <c r="L455" s="32"/>
      <c r="M455" s="22">
        <f t="shared" si="40"/>
        <v>0</v>
      </c>
      <c r="N455" s="22">
        <f t="shared" si="41"/>
        <v>2220</v>
      </c>
    </row>
    <row r="456" spans="1:14" ht="15">
      <c r="A456" s="39"/>
      <c r="B456" s="30"/>
      <c r="C456" s="29">
        <v>4410</v>
      </c>
      <c r="D456" s="30" t="s">
        <v>75</v>
      </c>
      <c r="E456" s="22">
        <f>'[1]Arkusz1'!N445</f>
        <v>1400</v>
      </c>
      <c r="F456" s="23">
        <f>'[1]Arkusz1'!I445</f>
        <v>1400</v>
      </c>
      <c r="G456" s="31"/>
      <c r="H456" s="31"/>
      <c r="I456" s="23">
        <f t="shared" si="39"/>
        <v>1400</v>
      </c>
      <c r="J456" s="22">
        <f>'[1]Arkusz1'!M445</f>
        <v>0</v>
      </c>
      <c r="K456" s="32"/>
      <c r="L456" s="32"/>
      <c r="M456" s="22">
        <f t="shared" si="40"/>
        <v>0</v>
      </c>
      <c r="N456" s="22">
        <f t="shared" si="41"/>
        <v>1400</v>
      </c>
    </row>
    <row r="457" spans="1:14" ht="14.25" customHeight="1">
      <c r="A457" s="39"/>
      <c r="B457" s="30"/>
      <c r="C457" s="29">
        <v>4430</v>
      </c>
      <c r="D457" s="30" t="s">
        <v>85</v>
      </c>
      <c r="E457" s="22">
        <f>'[1]Arkusz1'!N446</f>
        <v>470</v>
      </c>
      <c r="F457" s="23">
        <f>'[1]Arkusz1'!I446</f>
        <v>470</v>
      </c>
      <c r="G457" s="31"/>
      <c r="H457" s="31">
        <v>15</v>
      </c>
      <c r="I457" s="23">
        <f t="shared" si="39"/>
        <v>455</v>
      </c>
      <c r="J457" s="22">
        <f>'[1]Arkusz1'!M446</f>
        <v>0</v>
      </c>
      <c r="K457" s="32"/>
      <c r="L457" s="32"/>
      <c r="M457" s="22">
        <f t="shared" si="40"/>
        <v>0</v>
      </c>
      <c r="N457" s="22">
        <f t="shared" si="41"/>
        <v>455</v>
      </c>
    </row>
    <row r="458" spans="1:14" ht="13.5" customHeight="1">
      <c r="A458" s="39"/>
      <c r="B458" s="30"/>
      <c r="C458" s="29">
        <v>4440</v>
      </c>
      <c r="D458" s="30" t="s">
        <v>128</v>
      </c>
      <c r="E458" s="22">
        <f>'[1]Arkusz1'!N447</f>
        <v>7155</v>
      </c>
      <c r="F458" s="23">
        <f>'[1]Arkusz1'!I447</f>
        <v>7155</v>
      </c>
      <c r="G458" s="31"/>
      <c r="H458" s="31">
        <v>769</v>
      </c>
      <c r="I458" s="23">
        <f t="shared" si="39"/>
        <v>6386</v>
      </c>
      <c r="J458" s="22">
        <f>'[1]Arkusz1'!M447</f>
        <v>0</v>
      </c>
      <c r="K458" s="32"/>
      <c r="L458" s="32"/>
      <c r="M458" s="22">
        <f t="shared" si="40"/>
        <v>0</v>
      </c>
      <c r="N458" s="22">
        <f t="shared" si="41"/>
        <v>6386</v>
      </c>
    </row>
    <row r="459" spans="1:14" ht="15">
      <c r="A459" s="39"/>
      <c r="B459" s="30"/>
      <c r="C459" s="29">
        <v>4480</v>
      </c>
      <c r="D459" s="30" t="s">
        <v>129</v>
      </c>
      <c r="E459" s="22">
        <f>'[1]Arkusz1'!N448</f>
        <v>270</v>
      </c>
      <c r="F459" s="23">
        <f>'[1]Arkusz1'!I448</f>
        <v>270</v>
      </c>
      <c r="G459" s="31"/>
      <c r="H459" s="31">
        <v>96</v>
      </c>
      <c r="I459" s="23">
        <f t="shared" si="39"/>
        <v>174</v>
      </c>
      <c r="J459" s="22">
        <f>'[1]Arkusz1'!M448</f>
        <v>0</v>
      </c>
      <c r="K459" s="32"/>
      <c r="L459" s="32"/>
      <c r="M459" s="22">
        <f t="shared" si="40"/>
        <v>0</v>
      </c>
      <c r="N459" s="22">
        <f t="shared" si="41"/>
        <v>174</v>
      </c>
    </row>
    <row r="460" spans="1:14" ht="15">
      <c r="A460" s="39"/>
      <c r="B460" s="30"/>
      <c r="C460" s="29">
        <v>4700</v>
      </c>
      <c r="D460" s="30" t="s">
        <v>80</v>
      </c>
      <c r="E460" s="22">
        <f>'[1]Arkusz1'!N449</f>
        <v>1800</v>
      </c>
      <c r="F460" s="23">
        <f>'[1]Arkusz1'!I449</f>
        <v>1800</v>
      </c>
      <c r="G460" s="31">
        <v>800</v>
      </c>
      <c r="H460" s="31"/>
      <c r="I460" s="23">
        <f t="shared" si="39"/>
        <v>2600</v>
      </c>
      <c r="J460" s="22">
        <f>'[1]Arkusz1'!M449</f>
        <v>0</v>
      </c>
      <c r="K460" s="32"/>
      <c r="L460" s="32"/>
      <c r="M460" s="22">
        <f t="shared" si="40"/>
        <v>0</v>
      </c>
      <c r="N460" s="22">
        <f t="shared" si="41"/>
        <v>2600</v>
      </c>
    </row>
    <row r="461" spans="1:14" ht="12.75" customHeight="1">
      <c r="A461" s="39"/>
      <c r="B461" s="30"/>
      <c r="C461" s="29">
        <v>4740</v>
      </c>
      <c r="D461" s="30" t="s">
        <v>40</v>
      </c>
      <c r="E461" s="22">
        <f>'[1]Arkusz1'!N450</f>
        <v>588</v>
      </c>
      <c r="F461" s="23">
        <f>'[1]Arkusz1'!I450</f>
        <v>588</v>
      </c>
      <c r="G461" s="31"/>
      <c r="H461" s="31"/>
      <c r="I461" s="23">
        <f t="shared" si="39"/>
        <v>588</v>
      </c>
      <c r="J461" s="22">
        <f>'[1]Arkusz1'!M450</f>
        <v>0</v>
      </c>
      <c r="K461" s="32"/>
      <c r="L461" s="32"/>
      <c r="M461" s="22">
        <f t="shared" si="40"/>
        <v>0</v>
      </c>
      <c r="N461" s="22">
        <f t="shared" si="41"/>
        <v>588</v>
      </c>
    </row>
    <row r="462" spans="1:14" ht="12.75" customHeight="1">
      <c r="A462" s="39"/>
      <c r="B462" s="30"/>
      <c r="C462" s="29">
        <v>4750</v>
      </c>
      <c r="D462" s="30" t="s">
        <v>41</v>
      </c>
      <c r="E462" s="22">
        <f>'[1]Arkusz1'!N451</f>
        <v>1416</v>
      </c>
      <c r="F462" s="23">
        <f>'[1]Arkusz1'!I451</f>
        <v>1416</v>
      </c>
      <c r="G462" s="31"/>
      <c r="H462" s="31"/>
      <c r="I462" s="23">
        <f t="shared" si="39"/>
        <v>1416</v>
      </c>
      <c r="J462" s="22">
        <f>'[1]Arkusz1'!M451</f>
        <v>0</v>
      </c>
      <c r="K462" s="32"/>
      <c r="L462" s="32"/>
      <c r="M462" s="22">
        <f t="shared" si="40"/>
        <v>0</v>
      </c>
      <c r="N462" s="22">
        <f t="shared" si="41"/>
        <v>1416</v>
      </c>
    </row>
    <row r="463" spans="1:14" ht="15" customHeight="1">
      <c r="A463" s="39"/>
      <c r="B463" s="30"/>
      <c r="C463" s="29"/>
      <c r="D463" s="30"/>
      <c r="E463" s="22"/>
      <c r="F463" s="23"/>
      <c r="G463" s="31"/>
      <c r="H463" s="31"/>
      <c r="I463" s="23"/>
      <c r="J463" s="22"/>
      <c r="K463" s="32"/>
      <c r="L463" s="32"/>
      <c r="M463" s="22"/>
      <c r="N463" s="22"/>
    </row>
    <row r="464" spans="1:14" s="24" customFormat="1" ht="12.75" customHeight="1">
      <c r="A464" s="38"/>
      <c r="B464" s="26">
        <v>85228</v>
      </c>
      <c r="C464" s="25"/>
      <c r="D464" s="26" t="s">
        <v>175</v>
      </c>
      <c r="E464" s="22">
        <f>'[1]Arkusz1'!N453</f>
        <v>22100</v>
      </c>
      <c r="F464" s="23">
        <f>'[1]Arkusz1'!I453</f>
        <v>22100</v>
      </c>
      <c r="G464" s="27"/>
      <c r="H464" s="27"/>
      <c r="I464" s="23">
        <f t="shared" si="39"/>
        <v>22100</v>
      </c>
      <c r="J464" s="22">
        <f>'[1]Arkusz1'!M453</f>
        <v>0</v>
      </c>
      <c r="K464" s="28">
        <f>SUM(K465:K468)</f>
        <v>0</v>
      </c>
      <c r="L464" s="28">
        <f>SUM(L465:L468)</f>
        <v>0</v>
      </c>
      <c r="M464" s="22">
        <f t="shared" si="40"/>
        <v>0</v>
      </c>
      <c r="N464" s="22">
        <f t="shared" si="41"/>
        <v>22100</v>
      </c>
    </row>
    <row r="465" spans="1:14" ht="12.75" customHeight="1">
      <c r="A465" s="39"/>
      <c r="B465" s="30"/>
      <c r="C465" s="29">
        <v>4110</v>
      </c>
      <c r="D465" s="30" t="s">
        <v>34</v>
      </c>
      <c r="E465" s="22">
        <f>'[1]Arkusz1'!N454</f>
        <v>2696</v>
      </c>
      <c r="F465" s="23">
        <f>'[1]Arkusz1'!I454</f>
        <v>2696</v>
      </c>
      <c r="G465" s="31"/>
      <c r="H465" s="31"/>
      <c r="I465" s="23">
        <f t="shared" si="39"/>
        <v>2696</v>
      </c>
      <c r="J465" s="22">
        <f>'[1]Arkusz1'!M454</f>
        <v>0</v>
      </c>
      <c r="K465" s="32"/>
      <c r="L465" s="32"/>
      <c r="M465" s="22">
        <f t="shared" si="40"/>
        <v>0</v>
      </c>
      <c r="N465" s="22">
        <f t="shared" si="41"/>
        <v>2696</v>
      </c>
    </row>
    <row r="466" spans="1:14" ht="12.75" customHeight="1">
      <c r="A466" s="39"/>
      <c r="B466" s="30"/>
      <c r="C466" s="29">
        <v>4120</v>
      </c>
      <c r="D466" s="30" t="s">
        <v>35</v>
      </c>
      <c r="E466" s="22">
        <f>'[1]Arkusz1'!N455</f>
        <v>314</v>
      </c>
      <c r="F466" s="23">
        <f>'[1]Arkusz1'!I455</f>
        <v>314</v>
      </c>
      <c r="G466" s="31"/>
      <c r="H466" s="31"/>
      <c r="I466" s="23">
        <f t="shared" si="39"/>
        <v>314</v>
      </c>
      <c r="J466" s="22">
        <f>'[1]Arkusz1'!M455</f>
        <v>0</v>
      </c>
      <c r="K466" s="32"/>
      <c r="L466" s="32"/>
      <c r="M466" s="22">
        <f t="shared" si="40"/>
        <v>0</v>
      </c>
      <c r="N466" s="22">
        <f t="shared" si="41"/>
        <v>314</v>
      </c>
    </row>
    <row r="467" spans="1:14" ht="12.75" customHeight="1">
      <c r="A467" s="39"/>
      <c r="B467" s="30"/>
      <c r="C467" s="29">
        <v>4170</v>
      </c>
      <c r="D467" s="30" t="s">
        <v>36</v>
      </c>
      <c r="E467" s="22">
        <f>'[1]Arkusz1'!N456</f>
        <v>18900</v>
      </c>
      <c r="F467" s="23">
        <f>'[1]Arkusz1'!I456</f>
        <v>18900</v>
      </c>
      <c r="G467" s="31"/>
      <c r="H467" s="31"/>
      <c r="I467" s="23">
        <f t="shared" si="39"/>
        <v>18900</v>
      </c>
      <c r="J467" s="22">
        <f>'[1]Arkusz1'!M456</f>
        <v>0</v>
      </c>
      <c r="K467" s="32"/>
      <c r="L467" s="32"/>
      <c r="M467" s="22">
        <f t="shared" si="40"/>
        <v>0</v>
      </c>
      <c r="N467" s="22">
        <f t="shared" si="41"/>
        <v>18900</v>
      </c>
    </row>
    <row r="468" spans="1:14" ht="12.75" customHeight="1">
      <c r="A468" s="39"/>
      <c r="B468" s="30"/>
      <c r="C468" s="29">
        <v>4210</v>
      </c>
      <c r="D468" s="30" t="s">
        <v>176</v>
      </c>
      <c r="E468" s="22">
        <f>'[1]Arkusz1'!N457</f>
        <v>190</v>
      </c>
      <c r="F468" s="23">
        <f>'[1]Arkusz1'!I457</f>
        <v>190</v>
      </c>
      <c r="G468" s="31"/>
      <c r="H468" s="31"/>
      <c r="I468" s="23">
        <f t="shared" si="39"/>
        <v>190</v>
      </c>
      <c r="J468" s="22">
        <f>'[1]Arkusz1'!M457</f>
        <v>0</v>
      </c>
      <c r="K468" s="32"/>
      <c r="L468" s="32"/>
      <c r="M468" s="22">
        <f t="shared" si="40"/>
        <v>0</v>
      </c>
      <c r="N468" s="22">
        <f t="shared" si="41"/>
        <v>190</v>
      </c>
    </row>
    <row r="469" spans="1:14" ht="12.75" customHeight="1">
      <c r="A469" s="39"/>
      <c r="B469" s="30"/>
      <c r="C469" s="29"/>
      <c r="D469" s="30"/>
      <c r="E469" s="22"/>
      <c r="F469" s="23"/>
      <c r="G469" s="31"/>
      <c r="H469" s="31"/>
      <c r="I469" s="23"/>
      <c r="J469" s="22"/>
      <c r="K469" s="32"/>
      <c r="L469" s="32"/>
      <c r="M469" s="22"/>
      <c r="N469" s="22"/>
    </row>
    <row r="470" spans="1:14" s="24" customFormat="1" ht="12.75" customHeight="1">
      <c r="A470" s="38"/>
      <c r="B470" s="26">
        <v>85295</v>
      </c>
      <c r="C470" s="25"/>
      <c r="D470" s="26" t="s">
        <v>54</v>
      </c>
      <c r="E470" s="22">
        <f>'[1]Arkusz1'!N459</f>
        <v>80752.45999999999</v>
      </c>
      <c r="F470" s="23">
        <f>'[1]Arkusz1'!I459</f>
        <v>80752.45999999999</v>
      </c>
      <c r="G470" s="27">
        <f>SUM(G471:G473)</f>
        <v>0</v>
      </c>
      <c r="H470" s="27">
        <f>SUM(H471:H473)</f>
        <v>0</v>
      </c>
      <c r="I470" s="23">
        <f>F470+G470-H470</f>
        <v>80752.45999999999</v>
      </c>
      <c r="J470" s="22">
        <f>'[1]Arkusz1'!M459</f>
        <v>0</v>
      </c>
      <c r="K470" s="28">
        <f>SUM(K473)</f>
        <v>0</v>
      </c>
      <c r="L470" s="28">
        <f>SUM(L473)</f>
        <v>0</v>
      </c>
      <c r="M470" s="22">
        <f>J470+K470-L470</f>
        <v>0</v>
      </c>
      <c r="N470" s="22">
        <f>I470+M470</f>
        <v>80752.45999999999</v>
      </c>
    </row>
    <row r="471" spans="1:14" ht="12.75" customHeight="1">
      <c r="A471" s="39"/>
      <c r="B471" s="26"/>
      <c r="C471" s="29">
        <v>3110</v>
      </c>
      <c r="D471" s="30" t="s">
        <v>172</v>
      </c>
      <c r="E471" s="22">
        <f>'[1]Arkusz1'!N460</f>
        <v>42952.46</v>
      </c>
      <c r="F471" s="23">
        <f>'[1]Arkusz1'!I460</f>
        <v>42952.46</v>
      </c>
      <c r="G471" s="31"/>
      <c r="H471" s="27"/>
      <c r="I471" s="23">
        <f>F471+G471-H471</f>
        <v>42952.46</v>
      </c>
      <c r="J471" s="22">
        <f>'[1]Arkusz1'!M460</f>
        <v>0</v>
      </c>
      <c r="K471" s="28"/>
      <c r="L471" s="28"/>
      <c r="M471" s="22">
        <f>J471+K471-L471</f>
        <v>0</v>
      </c>
      <c r="N471" s="22">
        <f>I471+M471</f>
        <v>42952.46</v>
      </c>
    </row>
    <row r="472" spans="1:14" ht="12.75" customHeight="1">
      <c r="A472" s="39"/>
      <c r="B472" s="30"/>
      <c r="C472" s="29">
        <v>4210</v>
      </c>
      <c r="D472" s="30" t="s">
        <v>176</v>
      </c>
      <c r="E472" s="22">
        <f>'[1]Arkusz1'!N461</f>
        <v>30000</v>
      </c>
      <c r="F472" s="23">
        <f>'[1]Arkusz1'!I461</f>
        <v>30000</v>
      </c>
      <c r="G472" s="31"/>
      <c r="H472" s="31"/>
      <c r="I472" s="23">
        <f>F472+G472-H472</f>
        <v>30000</v>
      </c>
      <c r="J472" s="22">
        <f>'[1]Arkusz1'!M461</f>
        <v>0</v>
      </c>
      <c r="K472" s="32"/>
      <c r="L472" s="32"/>
      <c r="M472" s="22">
        <f>J472+K472-L472</f>
        <v>0</v>
      </c>
      <c r="N472" s="22">
        <f>I472+M472</f>
        <v>30000</v>
      </c>
    </row>
    <row r="473" spans="1:14" ht="12.75" customHeight="1">
      <c r="A473" s="39"/>
      <c r="B473" s="29"/>
      <c r="C473" s="29">
        <v>4300</v>
      </c>
      <c r="D473" s="30" t="s">
        <v>52</v>
      </c>
      <c r="E473" s="22">
        <f>'[1]Arkusz1'!N462</f>
        <v>7800</v>
      </c>
      <c r="F473" s="23">
        <f>'[1]Arkusz1'!I462</f>
        <v>7800</v>
      </c>
      <c r="G473" s="31"/>
      <c r="H473" s="31"/>
      <c r="I473" s="23">
        <f>F473+G473-H473</f>
        <v>7800</v>
      </c>
      <c r="J473" s="22">
        <f>'[1]Arkusz1'!M462</f>
        <v>0</v>
      </c>
      <c r="K473" s="32"/>
      <c r="L473" s="32"/>
      <c r="M473" s="22">
        <f>J473+K473-L473</f>
        <v>0</v>
      </c>
      <c r="N473" s="22">
        <f>I473+M473</f>
        <v>7800</v>
      </c>
    </row>
    <row r="474" spans="1:14" ht="12.75" customHeight="1">
      <c r="A474" s="39"/>
      <c r="B474" s="30"/>
      <c r="C474" s="29"/>
      <c r="D474" s="30"/>
      <c r="E474" s="22"/>
      <c r="F474" s="23"/>
      <c r="G474" s="31"/>
      <c r="H474" s="31"/>
      <c r="I474" s="23"/>
      <c r="J474" s="22"/>
      <c r="K474" s="32"/>
      <c r="L474" s="32"/>
      <c r="M474" s="22"/>
      <c r="N474" s="22"/>
    </row>
    <row r="475" spans="1:14" s="24" customFormat="1" ht="12.75" customHeight="1">
      <c r="A475" s="35">
        <v>853</v>
      </c>
      <c r="B475" s="40"/>
      <c r="C475" s="19"/>
      <c r="D475" s="40" t="s">
        <v>177</v>
      </c>
      <c r="E475" s="22">
        <f>'[1]Arkusz1'!N464</f>
        <v>122111.54000000004</v>
      </c>
      <c r="F475" s="23">
        <f>'[1]Arkusz1'!I464</f>
        <v>122111.54000000004</v>
      </c>
      <c r="G475" s="22">
        <f>G476</f>
        <v>1224.03</v>
      </c>
      <c r="H475" s="22">
        <f>H476</f>
        <v>1224.03</v>
      </c>
      <c r="I475" s="23">
        <f aca="true" t="shared" si="42" ref="I475:I501">F475+G475-H475</f>
        <v>122111.54000000004</v>
      </c>
      <c r="J475" s="22">
        <f>'[1]Arkusz1'!M464</f>
        <v>0</v>
      </c>
      <c r="K475" s="22">
        <f>K476</f>
        <v>0</v>
      </c>
      <c r="L475" s="22">
        <f>L476</f>
        <v>0</v>
      </c>
      <c r="M475" s="22">
        <f aca="true" t="shared" si="43" ref="M475:M499">J475+K475-L475</f>
        <v>0</v>
      </c>
      <c r="N475" s="22">
        <f aca="true" t="shared" si="44" ref="N475:N501">I475+M475</f>
        <v>122111.54000000004</v>
      </c>
    </row>
    <row r="476" spans="1:14" s="24" customFormat="1" ht="12.75" customHeight="1">
      <c r="A476" s="38"/>
      <c r="B476" s="26">
        <v>85395</v>
      </c>
      <c r="C476" s="25"/>
      <c r="D476" s="26" t="s">
        <v>178</v>
      </c>
      <c r="E476" s="22">
        <f>'[1]Arkusz1'!N465</f>
        <v>122111.54000000004</v>
      </c>
      <c r="F476" s="23">
        <f>'[1]Arkusz1'!I465</f>
        <v>122111.54000000004</v>
      </c>
      <c r="G476" s="27">
        <f>SUM(G477:G501)</f>
        <v>1224.03</v>
      </c>
      <c r="H476" s="27">
        <f>SUM(H477:H500)</f>
        <v>1224.03</v>
      </c>
      <c r="I476" s="23">
        <f t="shared" si="42"/>
        <v>122111.54000000004</v>
      </c>
      <c r="J476" s="22">
        <f>'[1]Arkusz1'!M465</f>
        <v>0</v>
      </c>
      <c r="K476" s="28">
        <f>SUM(K477:K501)</f>
        <v>0</v>
      </c>
      <c r="L476" s="28">
        <f>SUM(L477:L501)</f>
        <v>0</v>
      </c>
      <c r="M476" s="22">
        <f t="shared" si="43"/>
        <v>0</v>
      </c>
      <c r="N476" s="22">
        <f t="shared" si="44"/>
        <v>122111.54000000004</v>
      </c>
    </row>
    <row r="477" spans="1:14" ht="12.75" customHeight="1">
      <c r="A477" s="39"/>
      <c r="B477" s="30"/>
      <c r="C477" s="29">
        <v>3027</v>
      </c>
      <c r="D477" s="30" t="s">
        <v>66</v>
      </c>
      <c r="E477" s="22">
        <f>'[1]Arkusz1'!N466</f>
        <v>189.94</v>
      </c>
      <c r="F477" s="23">
        <f>'[1]Arkusz1'!I466</f>
        <v>189.94</v>
      </c>
      <c r="G477" s="31"/>
      <c r="H477" s="31"/>
      <c r="I477" s="23">
        <f t="shared" si="42"/>
        <v>189.94</v>
      </c>
      <c r="J477" s="22">
        <f>'[1]Arkusz1'!M466</f>
        <v>0</v>
      </c>
      <c r="K477" s="32"/>
      <c r="L477" s="32"/>
      <c r="M477" s="22">
        <f t="shared" si="43"/>
        <v>0</v>
      </c>
      <c r="N477" s="22">
        <f t="shared" si="44"/>
        <v>189.94</v>
      </c>
    </row>
    <row r="478" spans="1:14" ht="12.75" customHeight="1">
      <c r="A478" s="39"/>
      <c r="B478" s="30"/>
      <c r="C478" s="29">
        <v>3029</v>
      </c>
      <c r="D478" s="30" t="s">
        <v>66</v>
      </c>
      <c r="E478" s="22">
        <f>'[1]Arkusz1'!N467</f>
        <v>10.06</v>
      </c>
      <c r="F478" s="23">
        <f>'[1]Arkusz1'!I467</f>
        <v>10.06</v>
      </c>
      <c r="G478" s="31"/>
      <c r="H478" s="31"/>
      <c r="I478" s="23">
        <f t="shared" si="42"/>
        <v>10.06</v>
      </c>
      <c r="J478" s="22">
        <f>'[1]Arkusz1'!M467</f>
        <v>0</v>
      </c>
      <c r="K478" s="32"/>
      <c r="L478" s="32"/>
      <c r="M478" s="22">
        <f>J478+K478-L478</f>
        <v>0</v>
      </c>
      <c r="N478" s="22">
        <f>I478+M478</f>
        <v>10.06</v>
      </c>
    </row>
    <row r="479" spans="1:14" ht="12.75" customHeight="1">
      <c r="A479" s="39"/>
      <c r="B479" s="29"/>
      <c r="C479" s="29">
        <v>3119</v>
      </c>
      <c r="D479" s="30" t="s">
        <v>172</v>
      </c>
      <c r="E479" s="22">
        <f>'[1]Arkusz1'!N468</f>
        <v>5360</v>
      </c>
      <c r="F479" s="23">
        <f>'[1]Arkusz1'!I468</f>
        <v>5360</v>
      </c>
      <c r="G479" s="31"/>
      <c r="H479" s="31"/>
      <c r="I479" s="23">
        <f t="shared" si="42"/>
        <v>5360</v>
      </c>
      <c r="J479" s="22">
        <f>'[1]Arkusz1'!M468</f>
        <v>0</v>
      </c>
      <c r="K479" s="32"/>
      <c r="L479" s="32"/>
      <c r="M479" s="22">
        <f>J479+K479-L479</f>
        <v>0</v>
      </c>
      <c r="N479" s="22">
        <f>I479+M479</f>
        <v>5360</v>
      </c>
    </row>
    <row r="480" spans="1:14" ht="12.75" customHeight="1">
      <c r="A480" s="39"/>
      <c r="B480" s="30"/>
      <c r="C480" s="29">
        <v>4017</v>
      </c>
      <c r="D480" s="30" t="s">
        <v>165</v>
      </c>
      <c r="E480" s="22">
        <f>'[1]Arkusz1'!N469</f>
        <v>48375.08</v>
      </c>
      <c r="F480" s="23">
        <f>'[1]Arkusz1'!I469</f>
        <v>48375.08</v>
      </c>
      <c r="G480" s="31">
        <v>167.32</v>
      </c>
      <c r="H480" s="31"/>
      <c r="I480" s="23">
        <f t="shared" si="42"/>
        <v>48542.4</v>
      </c>
      <c r="J480" s="22">
        <f>'[1]Arkusz1'!M469</f>
        <v>0</v>
      </c>
      <c r="K480" s="32"/>
      <c r="L480" s="32"/>
      <c r="M480" s="22">
        <f t="shared" si="43"/>
        <v>0</v>
      </c>
      <c r="N480" s="22">
        <f t="shared" si="44"/>
        <v>48542.4</v>
      </c>
    </row>
    <row r="481" spans="1:14" ht="12.75" customHeight="1">
      <c r="A481" s="39"/>
      <c r="B481" s="30"/>
      <c r="C481" s="29">
        <v>4019</v>
      </c>
      <c r="D481" s="30" t="s">
        <v>165</v>
      </c>
      <c r="E481" s="22">
        <f>'[1]Arkusz1'!N470</f>
        <v>2561.0299999999997</v>
      </c>
      <c r="F481" s="23">
        <f>'[1]Arkusz1'!I470</f>
        <v>2561.0299999999997</v>
      </c>
      <c r="G481" s="31">
        <v>8.86</v>
      </c>
      <c r="H481" s="31">
        <v>0.01</v>
      </c>
      <c r="I481" s="23">
        <f t="shared" si="42"/>
        <v>2569.8799999999997</v>
      </c>
      <c r="J481" s="22">
        <f>'[1]Arkusz1'!M470</f>
        <v>0</v>
      </c>
      <c r="K481" s="32"/>
      <c r="L481" s="32"/>
      <c r="M481" s="22">
        <f>J481+K481-L481</f>
        <v>0</v>
      </c>
      <c r="N481" s="22">
        <f>I481+M481</f>
        <v>2569.8799999999997</v>
      </c>
    </row>
    <row r="482" spans="1:14" ht="15">
      <c r="A482" s="39"/>
      <c r="B482" s="30"/>
      <c r="C482" s="29">
        <v>4047</v>
      </c>
      <c r="D482" s="30" t="s">
        <v>134</v>
      </c>
      <c r="E482" s="22">
        <f>'[1]Arkusz1'!N471</f>
        <v>2760.84</v>
      </c>
      <c r="F482" s="23">
        <f>'[1]Arkusz1'!I471</f>
        <v>2760.84</v>
      </c>
      <c r="G482" s="31"/>
      <c r="H482" s="31">
        <v>1162.46</v>
      </c>
      <c r="I482" s="23">
        <f t="shared" si="42"/>
        <v>1598.38</v>
      </c>
      <c r="J482" s="22">
        <f>'[1]Arkusz1'!M471</f>
        <v>0</v>
      </c>
      <c r="K482" s="32"/>
      <c r="L482" s="32"/>
      <c r="M482" s="22">
        <f t="shared" si="43"/>
        <v>0</v>
      </c>
      <c r="N482" s="22">
        <f t="shared" si="44"/>
        <v>1598.38</v>
      </c>
    </row>
    <row r="483" spans="1:14" ht="15">
      <c r="A483" s="39"/>
      <c r="B483" s="30"/>
      <c r="C483" s="29">
        <v>4049</v>
      </c>
      <c r="D483" s="30" t="s">
        <v>134</v>
      </c>
      <c r="E483" s="22">
        <f>'[1]Arkusz1'!N472</f>
        <v>146.16</v>
      </c>
      <c r="F483" s="23">
        <f>'[1]Arkusz1'!I472</f>
        <v>146.16</v>
      </c>
      <c r="G483" s="31"/>
      <c r="H483" s="31">
        <v>61.54</v>
      </c>
      <c r="I483" s="23">
        <f t="shared" si="42"/>
        <v>84.62</v>
      </c>
      <c r="J483" s="22">
        <f>'[1]Arkusz1'!M472</f>
        <v>0</v>
      </c>
      <c r="K483" s="32"/>
      <c r="L483" s="32"/>
      <c r="M483" s="22">
        <f t="shared" si="43"/>
        <v>0</v>
      </c>
      <c r="N483" s="22">
        <f t="shared" si="44"/>
        <v>84.62</v>
      </c>
    </row>
    <row r="484" spans="1:14" ht="12.75" customHeight="1">
      <c r="A484" s="39"/>
      <c r="B484" s="30"/>
      <c r="C484" s="29">
        <v>4117</v>
      </c>
      <c r="D484" s="30" t="s">
        <v>34</v>
      </c>
      <c r="E484" s="22">
        <f>'[1]Arkusz1'!N473</f>
        <v>7854.58</v>
      </c>
      <c r="F484" s="23">
        <f>'[1]Arkusz1'!I473</f>
        <v>7854.58</v>
      </c>
      <c r="G484" s="31"/>
      <c r="H484" s="31"/>
      <c r="I484" s="23">
        <f t="shared" si="42"/>
        <v>7854.58</v>
      </c>
      <c r="J484" s="22">
        <f>'[1]Arkusz1'!M473</f>
        <v>0</v>
      </c>
      <c r="K484" s="32"/>
      <c r="L484" s="32"/>
      <c r="M484" s="22">
        <f t="shared" si="43"/>
        <v>0</v>
      </c>
      <c r="N484" s="22">
        <f t="shared" si="44"/>
        <v>7854.58</v>
      </c>
    </row>
    <row r="485" spans="1:14" ht="12.75" customHeight="1">
      <c r="A485" s="39"/>
      <c r="B485" s="30"/>
      <c r="C485" s="29">
        <v>4119</v>
      </c>
      <c r="D485" s="30" t="s">
        <v>34</v>
      </c>
      <c r="E485" s="22">
        <f>'[1]Arkusz1'!N474</f>
        <v>415.83</v>
      </c>
      <c r="F485" s="23">
        <f>'[1]Arkusz1'!I474</f>
        <v>415.83</v>
      </c>
      <c r="G485" s="31"/>
      <c r="H485" s="31"/>
      <c r="I485" s="23">
        <f t="shared" si="42"/>
        <v>415.83</v>
      </c>
      <c r="J485" s="22">
        <f>'[1]Arkusz1'!M474</f>
        <v>0</v>
      </c>
      <c r="K485" s="32"/>
      <c r="L485" s="32"/>
      <c r="M485" s="22">
        <f t="shared" si="43"/>
        <v>0</v>
      </c>
      <c r="N485" s="22">
        <f t="shared" si="44"/>
        <v>415.83</v>
      </c>
    </row>
    <row r="486" spans="1:14" ht="12.75" customHeight="1">
      <c r="A486" s="39"/>
      <c r="B486" s="30"/>
      <c r="C486" s="29">
        <v>4127</v>
      </c>
      <c r="D486" s="30" t="s">
        <v>91</v>
      </c>
      <c r="E486" s="22">
        <f>'[1]Arkusz1'!N475</f>
        <v>1208.02</v>
      </c>
      <c r="F486" s="23">
        <f>'[1]Arkusz1'!I475</f>
        <v>1208.02</v>
      </c>
      <c r="G486" s="31"/>
      <c r="H486" s="31">
        <v>0.01</v>
      </c>
      <c r="I486" s="23">
        <f t="shared" si="42"/>
        <v>1208.01</v>
      </c>
      <c r="J486" s="22">
        <f>'[1]Arkusz1'!M475</f>
        <v>0</v>
      </c>
      <c r="K486" s="32"/>
      <c r="L486" s="32"/>
      <c r="M486" s="22">
        <f t="shared" si="43"/>
        <v>0</v>
      </c>
      <c r="N486" s="22">
        <f t="shared" si="44"/>
        <v>1208.01</v>
      </c>
    </row>
    <row r="487" spans="1:14" ht="12.75" customHeight="1">
      <c r="A487" s="39"/>
      <c r="B487" s="30"/>
      <c r="C487" s="29">
        <v>4129</v>
      </c>
      <c r="D487" s="30" t="s">
        <v>91</v>
      </c>
      <c r="E487" s="22">
        <f>'[1]Arkusz1'!N476</f>
        <v>63.96</v>
      </c>
      <c r="F487" s="23">
        <f>'[1]Arkusz1'!I476</f>
        <v>63.96</v>
      </c>
      <c r="G487" s="31"/>
      <c r="H487" s="31"/>
      <c r="I487" s="23">
        <f t="shared" si="42"/>
        <v>63.96</v>
      </c>
      <c r="J487" s="22">
        <f>'[1]Arkusz1'!M476</f>
        <v>0</v>
      </c>
      <c r="K487" s="32"/>
      <c r="L487" s="32"/>
      <c r="M487" s="22">
        <f t="shared" si="43"/>
        <v>0</v>
      </c>
      <c r="N487" s="22">
        <f t="shared" si="44"/>
        <v>63.96</v>
      </c>
    </row>
    <row r="488" spans="1:14" ht="12.75" customHeight="1">
      <c r="A488" s="39"/>
      <c r="B488" s="30"/>
      <c r="C488" s="29">
        <v>4217</v>
      </c>
      <c r="D488" s="30" t="s">
        <v>37</v>
      </c>
      <c r="E488" s="22">
        <f>'[1]Arkusz1'!N477</f>
        <v>7303.360000000001</v>
      </c>
      <c r="F488" s="23">
        <f>'[1]Arkusz1'!I477</f>
        <v>7303.360000000001</v>
      </c>
      <c r="G488" s="31"/>
      <c r="H488" s="31">
        <v>0.01</v>
      </c>
      <c r="I488" s="23">
        <f t="shared" si="42"/>
        <v>7303.35</v>
      </c>
      <c r="J488" s="22">
        <f>'[1]Arkusz1'!M477</f>
        <v>0</v>
      </c>
      <c r="K488" s="32"/>
      <c r="L488" s="32"/>
      <c r="M488" s="22">
        <f t="shared" si="43"/>
        <v>0</v>
      </c>
      <c r="N488" s="22">
        <f t="shared" si="44"/>
        <v>7303.35</v>
      </c>
    </row>
    <row r="489" spans="1:14" ht="12.75" customHeight="1">
      <c r="A489" s="39"/>
      <c r="B489" s="30"/>
      <c r="C489" s="29">
        <v>4219</v>
      </c>
      <c r="D489" s="30" t="s">
        <v>37</v>
      </c>
      <c r="E489" s="22">
        <f>'[1]Arkusz1'!N478</f>
        <v>1434.71</v>
      </c>
      <c r="F489" s="23">
        <f>'[1]Arkusz1'!I478</f>
        <v>1434.71</v>
      </c>
      <c r="G489" s="31">
        <v>0.01</v>
      </c>
      <c r="H489" s="31"/>
      <c r="I489" s="23">
        <f t="shared" si="42"/>
        <v>1434.72</v>
      </c>
      <c r="J489" s="22">
        <f>'[1]Arkusz1'!M478</f>
        <v>0</v>
      </c>
      <c r="K489" s="32"/>
      <c r="L489" s="32"/>
      <c r="M489" s="22">
        <f t="shared" si="43"/>
        <v>0</v>
      </c>
      <c r="N489" s="22">
        <f t="shared" si="44"/>
        <v>1434.72</v>
      </c>
    </row>
    <row r="490" spans="1:14" ht="11.25" customHeight="1">
      <c r="A490" s="39"/>
      <c r="B490" s="30"/>
      <c r="C490" s="29">
        <v>4287</v>
      </c>
      <c r="D490" s="30" t="s">
        <v>71</v>
      </c>
      <c r="E490" s="22">
        <f>'[1]Arkusz1'!N479</f>
        <v>189.94</v>
      </c>
      <c r="F490" s="23">
        <f>'[1]Arkusz1'!I479</f>
        <v>189.94</v>
      </c>
      <c r="G490" s="31"/>
      <c r="H490" s="31"/>
      <c r="I490" s="23">
        <f t="shared" si="42"/>
        <v>189.94</v>
      </c>
      <c r="J490" s="22">
        <f>'[1]Arkusz1'!M479</f>
        <v>0</v>
      </c>
      <c r="K490" s="32"/>
      <c r="L490" s="32"/>
      <c r="M490" s="22">
        <f t="shared" si="43"/>
        <v>0</v>
      </c>
      <c r="N490" s="22">
        <f t="shared" si="44"/>
        <v>189.94</v>
      </c>
    </row>
    <row r="491" spans="1:14" ht="11.25" customHeight="1">
      <c r="A491" s="39"/>
      <c r="B491" s="30"/>
      <c r="C491" s="29">
        <v>4289</v>
      </c>
      <c r="D491" s="30" t="s">
        <v>71</v>
      </c>
      <c r="E491" s="22">
        <f>'[1]Arkusz1'!N480</f>
        <v>10.06</v>
      </c>
      <c r="F491" s="23">
        <f>'[1]Arkusz1'!I480</f>
        <v>10.06</v>
      </c>
      <c r="G491" s="31"/>
      <c r="H491" s="31"/>
      <c r="I491" s="23">
        <f t="shared" si="42"/>
        <v>10.06</v>
      </c>
      <c r="J491" s="22">
        <f>'[1]Arkusz1'!M480</f>
        <v>0</v>
      </c>
      <c r="K491" s="32"/>
      <c r="L491" s="32"/>
      <c r="M491" s="22">
        <f t="shared" si="43"/>
        <v>0</v>
      </c>
      <c r="N491" s="22">
        <f t="shared" si="44"/>
        <v>10.06</v>
      </c>
    </row>
    <row r="492" spans="1:14" ht="12.75" customHeight="1">
      <c r="A492" s="39"/>
      <c r="B492" s="30"/>
      <c r="C492" s="29">
        <v>4307</v>
      </c>
      <c r="D492" s="30" t="s">
        <v>64</v>
      </c>
      <c r="E492" s="22">
        <f>'[1]Arkusz1'!N481</f>
        <v>35818.08</v>
      </c>
      <c r="F492" s="23">
        <f>'[1]Arkusz1'!I481</f>
        <v>35818.08</v>
      </c>
      <c r="G492" s="31"/>
      <c r="H492" s="31"/>
      <c r="I492" s="23">
        <f t="shared" si="42"/>
        <v>35818.08</v>
      </c>
      <c r="J492" s="22">
        <f>'[1]Arkusz1'!M481</f>
        <v>0</v>
      </c>
      <c r="K492" s="32"/>
      <c r="L492" s="32"/>
      <c r="M492" s="22">
        <f t="shared" si="43"/>
        <v>0</v>
      </c>
      <c r="N492" s="22">
        <f t="shared" si="44"/>
        <v>35818.08</v>
      </c>
    </row>
    <row r="493" spans="1:14" ht="12.75" customHeight="1">
      <c r="A493" s="39"/>
      <c r="B493" s="30"/>
      <c r="C493" s="29">
        <v>4309</v>
      </c>
      <c r="D493" s="30" t="s">
        <v>64</v>
      </c>
      <c r="E493" s="22">
        <f>'[1]Arkusz1'!N482</f>
        <v>4414.25</v>
      </c>
      <c r="F493" s="23">
        <f>'[1]Arkusz1'!I482</f>
        <v>4414.25</v>
      </c>
      <c r="G493" s="31"/>
      <c r="H493" s="31"/>
      <c r="I493" s="23">
        <f t="shared" si="42"/>
        <v>4414.25</v>
      </c>
      <c r="J493" s="22">
        <f>'[1]Arkusz1'!M482</f>
        <v>0</v>
      </c>
      <c r="K493" s="32"/>
      <c r="L493" s="32"/>
      <c r="M493" s="22">
        <f t="shared" si="43"/>
        <v>0</v>
      </c>
      <c r="N493" s="22">
        <f t="shared" si="44"/>
        <v>4414.25</v>
      </c>
    </row>
    <row r="494" spans="1:14" ht="12.75" customHeight="1">
      <c r="A494" s="39"/>
      <c r="B494" s="30"/>
      <c r="C494" s="29">
        <v>4419</v>
      </c>
      <c r="D494" s="30" t="s">
        <v>75</v>
      </c>
      <c r="E494" s="22">
        <f>'[1]Arkusz1'!N483</f>
        <v>355.64</v>
      </c>
      <c r="F494" s="23">
        <f>'[1]Arkusz1'!I483</f>
        <v>355.64</v>
      </c>
      <c r="G494" s="31"/>
      <c r="H494" s="31"/>
      <c r="I494" s="23">
        <f t="shared" si="42"/>
        <v>355.64</v>
      </c>
      <c r="J494" s="22">
        <f>'[1]Arkusz1'!M483</f>
        <v>0</v>
      </c>
      <c r="K494" s="32"/>
      <c r="L494" s="32"/>
      <c r="M494" s="22">
        <f t="shared" si="43"/>
        <v>0</v>
      </c>
      <c r="N494" s="22">
        <f t="shared" si="44"/>
        <v>355.64</v>
      </c>
    </row>
    <row r="495" spans="1:14" ht="12.75" customHeight="1">
      <c r="A495" s="39"/>
      <c r="B495" s="30"/>
      <c r="C495" s="29">
        <v>4447</v>
      </c>
      <c r="D495" s="30" t="s">
        <v>179</v>
      </c>
      <c r="E495" s="22">
        <f>'[1]Arkusz1'!N484</f>
        <v>0</v>
      </c>
      <c r="F495" s="23">
        <f>'[1]Arkusz1'!I484</f>
        <v>0</v>
      </c>
      <c r="G495" s="31">
        <v>995.16</v>
      </c>
      <c r="H495" s="31"/>
      <c r="I495" s="23">
        <f t="shared" si="42"/>
        <v>995.16</v>
      </c>
      <c r="J495" s="22">
        <f>'[1]Arkusz1'!M484</f>
        <v>0</v>
      </c>
      <c r="K495" s="32"/>
      <c r="L495" s="32"/>
      <c r="M495" s="22">
        <f t="shared" si="43"/>
        <v>0</v>
      </c>
      <c r="N495" s="22">
        <f t="shared" si="44"/>
        <v>995.16</v>
      </c>
    </row>
    <row r="496" spans="1:14" ht="12.75" customHeight="1">
      <c r="A496" s="39"/>
      <c r="B496" s="30"/>
      <c r="C496" s="29">
        <v>4449</v>
      </c>
      <c r="D496" s="30" t="s">
        <v>179</v>
      </c>
      <c r="E496" s="22">
        <f>'[1]Arkusz1'!N485</f>
        <v>0</v>
      </c>
      <c r="F496" s="23">
        <f>'[1]Arkusz1'!I485</f>
        <v>0</v>
      </c>
      <c r="G496" s="31">
        <v>52.68</v>
      </c>
      <c r="H496" s="31"/>
      <c r="I496" s="23">
        <f t="shared" si="42"/>
        <v>52.68</v>
      </c>
      <c r="J496" s="22">
        <f>'[1]Arkusz1'!M485</f>
        <v>0</v>
      </c>
      <c r="K496" s="32"/>
      <c r="L496" s="32"/>
      <c r="M496" s="22">
        <f t="shared" si="43"/>
        <v>0</v>
      </c>
      <c r="N496" s="22">
        <f t="shared" si="44"/>
        <v>52.68</v>
      </c>
    </row>
    <row r="497" spans="1:14" ht="12.75" customHeight="1">
      <c r="A497" s="34"/>
      <c r="B497" s="30"/>
      <c r="C497" s="29">
        <v>4517</v>
      </c>
      <c r="D497" s="30" t="s">
        <v>78</v>
      </c>
      <c r="E497" s="22">
        <f>'[1]Arkusz1'!N486</f>
        <v>94.97</v>
      </c>
      <c r="F497" s="23">
        <f>'[1]Arkusz1'!I486</f>
        <v>94.97</v>
      </c>
      <c r="G497" s="31"/>
      <c r="H497" s="31"/>
      <c r="I497" s="23">
        <f t="shared" si="42"/>
        <v>94.97</v>
      </c>
      <c r="J497" s="22">
        <f>'[1]Arkusz1'!M486</f>
        <v>0</v>
      </c>
      <c r="K497" s="32"/>
      <c r="L497" s="32"/>
      <c r="M497" s="22">
        <f t="shared" si="43"/>
        <v>0</v>
      </c>
      <c r="N497" s="22">
        <f t="shared" si="44"/>
        <v>94.97</v>
      </c>
    </row>
    <row r="498" spans="1:14" ht="12.75" customHeight="1">
      <c r="A498" s="34"/>
      <c r="B498" s="30"/>
      <c r="C498" s="29">
        <v>4519</v>
      </c>
      <c r="D498" s="30" t="s">
        <v>78</v>
      </c>
      <c r="E498" s="22">
        <f>'[1]Arkusz1'!N487</f>
        <v>5.03</v>
      </c>
      <c r="F498" s="23">
        <f>'[1]Arkusz1'!I487</f>
        <v>5.03</v>
      </c>
      <c r="G498" s="31"/>
      <c r="H498" s="31"/>
      <c r="I498" s="23">
        <f t="shared" si="42"/>
        <v>5.03</v>
      </c>
      <c r="J498" s="22">
        <f>'[1]Arkusz1'!M487</f>
        <v>0</v>
      </c>
      <c r="K498" s="32"/>
      <c r="L498" s="32"/>
      <c r="M498" s="22">
        <f t="shared" si="43"/>
        <v>0</v>
      </c>
      <c r="N498" s="22">
        <f t="shared" si="44"/>
        <v>5.03</v>
      </c>
    </row>
    <row r="499" spans="1:14" ht="12.75" customHeight="1">
      <c r="A499" s="39"/>
      <c r="B499" s="30"/>
      <c r="C499" s="29">
        <v>4709</v>
      </c>
      <c r="D499" s="30" t="s">
        <v>80</v>
      </c>
      <c r="E499" s="22">
        <f>'[1]Arkusz1'!N488</f>
        <v>800</v>
      </c>
      <c r="F499" s="23">
        <f>'[1]Arkusz1'!I488</f>
        <v>800</v>
      </c>
      <c r="G499" s="31"/>
      <c r="H499" s="31"/>
      <c r="I499" s="23">
        <f t="shared" si="42"/>
        <v>800</v>
      </c>
      <c r="J499" s="22">
        <f>'[1]Arkusz1'!M488</f>
        <v>0</v>
      </c>
      <c r="K499" s="32"/>
      <c r="L499" s="32"/>
      <c r="M499" s="22">
        <f t="shared" si="43"/>
        <v>0</v>
      </c>
      <c r="N499" s="22">
        <f t="shared" si="44"/>
        <v>800</v>
      </c>
    </row>
    <row r="500" spans="1:14" ht="12.75" customHeight="1">
      <c r="A500" s="39"/>
      <c r="B500" s="30"/>
      <c r="C500" s="29">
        <v>4749</v>
      </c>
      <c r="D500" s="30" t="s">
        <v>40</v>
      </c>
      <c r="E500" s="22">
        <f>'[1]Arkusz1'!N489</f>
        <v>340</v>
      </c>
      <c r="F500" s="23">
        <f>'[1]Arkusz1'!I489</f>
        <v>340</v>
      </c>
      <c r="G500" s="31"/>
      <c r="H500" s="31"/>
      <c r="I500" s="23">
        <f t="shared" si="42"/>
        <v>340</v>
      </c>
      <c r="J500" s="22">
        <f>'[1]Arkusz1'!M489</f>
        <v>0</v>
      </c>
      <c r="K500" s="32"/>
      <c r="L500" s="32"/>
      <c r="M500" s="22">
        <f>J500+K500-L500</f>
        <v>0</v>
      </c>
      <c r="N500" s="22">
        <f t="shared" si="44"/>
        <v>340</v>
      </c>
    </row>
    <row r="501" spans="1:14" ht="12.75" customHeight="1">
      <c r="A501" s="39"/>
      <c r="B501" s="30"/>
      <c r="C501" s="29">
        <v>4759</v>
      </c>
      <c r="D501" s="30" t="s">
        <v>41</v>
      </c>
      <c r="E501" s="22">
        <f>'[1]Arkusz1'!N490</f>
        <v>2400</v>
      </c>
      <c r="F501" s="23">
        <f>'[1]Arkusz1'!I490</f>
        <v>2400</v>
      </c>
      <c r="G501" s="31"/>
      <c r="H501" s="31"/>
      <c r="I501" s="23">
        <f t="shared" si="42"/>
        <v>2400</v>
      </c>
      <c r="J501" s="22">
        <f>'[1]Arkusz1'!M490</f>
        <v>0</v>
      </c>
      <c r="K501" s="32"/>
      <c r="L501" s="32"/>
      <c r="M501" s="22">
        <f>J501+K501-L501</f>
        <v>0</v>
      </c>
      <c r="N501" s="22">
        <f t="shared" si="44"/>
        <v>2400</v>
      </c>
    </row>
    <row r="502" spans="1:14" ht="12.75" customHeight="1">
      <c r="A502" s="39"/>
      <c r="B502" s="30"/>
      <c r="C502" s="29"/>
      <c r="D502" s="30"/>
      <c r="E502" s="22"/>
      <c r="F502" s="23"/>
      <c r="G502" s="31"/>
      <c r="H502" s="31"/>
      <c r="I502" s="23"/>
      <c r="J502" s="22"/>
      <c r="K502" s="32"/>
      <c r="L502" s="32"/>
      <c r="M502" s="22"/>
      <c r="N502" s="22"/>
    </row>
    <row r="503" spans="1:14" s="24" customFormat="1" ht="12.75" customHeight="1">
      <c r="A503" s="35">
        <v>854</v>
      </c>
      <c r="B503" s="40"/>
      <c r="C503" s="19"/>
      <c r="D503" s="40" t="s">
        <v>180</v>
      </c>
      <c r="E503" s="22">
        <f>'[1]Arkusz1'!N492</f>
        <v>378872</v>
      </c>
      <c r="F503" s="23">
        <f>'[1]Arkusz1'!I492</f>
        <v>378872</v>
      </c>
      <c r="G503" s="22">
        <f>G504+G526+G543+G546+G522</f>
        <v>0</v>
      </c>
      <c r="H503" s="22">
        <f>H504+H526+H543+H546+H522</f>
        <v>34000</v>
      </c>
      <c r="I503" s="23">
        <f aca="true" t="shared" si="45" ref="I503:I566">F503+G503-H503</f>
        <v>344872</v>
      </c>
      <c r="J503" s="22">
        <f>'[1]Arkusz1'!M492</f>
        <v>0</v>
      </c>
      <c r="K503" s="22">
        <f>K504+K526+K543+K546</f>
        <v>0</v>
      </c>
      <c r="L503" s="22">
        <f>L504+L526+L543+L546</f>
        <v>0</v>
      </c>
      <c r="M503" s="22">
        <f aca="true" t="shared" si="46" ref="M503:M566">J503+K503-L503</f>
        <v>0</v>
      </c>
      <c r="N503" s="22">
        <f aca="true" t="shared" si="47" ref="N503:N566">I503+M503</f>
        <v>344872</v>
      </c>
    </row>
    <row r="504" spans="1:14" s="24" customFormat="1" ht="12.75" customHeight="1">
      <c r="A504" s="38"/>
      <c r="B504" s="26">
        <v>85401</v>
      </c>
      <c r="C504" s="25"/>
      <c r="D504" s="26" t="s">
        <v>181</v>
      </c>
      <c r="E504" s="22">
        <f>'[1]Arkusz1'!N493</f>
        <v>193529</v>
      </c>
      <c r="F504" s="23">
        <f>'[1]Arkusz1'!I493</f>
        <v>193529</v>
      </c>
      <c r="G504" s="27">
        <f>SUM(G505:G520)</f>
        <v>0</v>
      </c>
      <c r="H504" s="27">
        <f>SUM(H505:H520)</f>
        <v>0</v>
      </c>
      <c r="I504" s="23">
        <f t="shared" si="45"/>
        <v>193529</v>
      </c>
      <c r="J504" s="22">
        <f>'[1]Arkusz1'!M493</f>
        <v>0</v>
      </c>
      <c r="K504" s="28">
        <f>SUM(K505:K520)</f>
        <v>0</v>
      </c>
      <c r="L504" s="28">
        <f>SUM(L505:L520)</f>
        <v>0</v>
      </c>
      <c r="M504" s="22">
        <f t="shared" si="46"/>
        <v>0</v>
      </c>
      <c r="N504" s="22">
        <f t="shared" si="47"/>
        <v>193529</v>
      </c>
    </row>
    <row r="505" spans="1:14" ht="12.75" customHeight="1">
      <c r="A505" s="39"/>
      <c r="B505" s="30"/>
      <c r="C505" s="29">
        <v>3020</v>
      </c>
      <c r="D505" s="30" t="s">
        <v>66</v>
      </c>
      <c r="E505" s="22">
        <f>'[1]Arkusz1'!N494</f>
        <v>9146</v>
      </c>
      <c r="F505" s="23">
        <f>'[1]Arkusz1'!I494</f>
        <v>9146</v>
      </c>
      <c r="G505" s="31"/>
      <c r="H505" s="31"/>
      <c r="I505" s="23">
        <f t="shared" si="45"/>
        <v>9146</v>
      </c>
      <c r="J505" s="22">
        <f>'[1]Arkusz1'!M494</f>
        <v>0</v>
      </c>
      <c r="K505" s="32"/>
      <c r="L505" s="32"/>
      <c r="M505" s="22">
        <f t="shared" si="46"/>
        <v>0</v>
      </c>
      <c r="N505" s="22">
        <f t="shared" si="47"/>
        <v>9146</v>
      </c>
    </row>
    <row r="506" spans="1:14" ht="12.75" customHeight="1">
      <c r="A506" s="39"/>
      <c r="B506" s="30"/>
      <c r="C506" s="29">
        <v>4010</v>
      </c>
      <c r="D506" s="30" t="s">
        <v>165</v>
      </c>
      <c r="E506" s="22">
        <f>'[1]Arkusz1'!N495</f>
        <v>128534</v>
      </c>
      <c r="F506" s="23">
        <f>'[1]Arkusz1'!I495</f>
        <v>128534</v>
      </c>
      <c r="G506" s="31"/>
      <c r="H506" s="31"/>
      <c r="I506" s="23">
        <f t="shared" si="45"/>
        <v>128534</v>
      </c>
      <c r="J506" s="22">
        <f>'[1]Arkusz1'!M495</f>
        <v>0</v>
      </c>
      <c r="K506" s="32"/>
      <c r="L506" s="32"/>
      <c r="M506" s="22">
        <f t="shared" si="46"/>
        <v>0</v>
      </c>
      <c r="N506" s="22">
        <f t="shared" si="47"/>
        <v>128534</v>
      </c>
    </row>
    <row r="507" spans="1:14" ht="15">
      <c r="A507" s="39"/>
      <c r="B507" s="30"/>
      <c r="C507" s="29">
        <v>4040</v>
      </c>
      <c r="D507" s="30" t="s">
        <v>134</v>
      </c>
      <c r="E507" s="22">
        <f>'[1]Arkusz1'!N496</f>
        <v>8142</v>
      </c>
      <c r="F507" s="23">
        <f>'[1]Arkusz1'!I496</f>
        <v>8142</v>
      </c>
      <c r="G507" s="31"/>
      <c r="H507" s="31"/>
      <c r="I507" s="23">
        <f t="shared" si="45"/>
        <v>8142</v>
      </c>
      <c r="J507" s="22">
        <f>'[1]Arkusz1'!M496</f>
        <v>0</v>
      </c>
      <c r="K507" s="32"/>
      <c r="L507" s="32"/>
      <c r="M507" s="22">
        <f t="shared" si="46"/>
        <v>0</v>
      </c>
      <c r="N507" s="22">
        <f t="shared" si="47"/>
        <v>8142</v>
      </c>
    </row>
    <row r="508" spans="1:14" ht="12.75" customHeight="1">
      <c r="A508" s="39"/>
      <c r="B508" s="30"/>
      <c r="C508" s="29">
        <v>4110</v>
      </c>
      <c r="D508" s="30" t="s">
        <v>34</v>
      </c>
      <c r="E508" s="22">
        <f>'[1]Arkusz1'!N497</f>
        <v>22300</v>
      </c>
      <c r="F508" s="23">
        <f>'[1]Arkusz1'!I497</f>
        <v>22300</v>
      </c>
      <c r="G508" s="31"/>
      <c r="H508" s="31"/>
      <c r="I508" s="23">
        <f t="shared" si="45"/>
        <v>22300</v>
      </c>
      <c r="J508" s="22">
        <f>'[1]Arkusz1'!M497</f>
        <v>0</v>
      </c>
      <c r="K508" s="32"/>
      <c r="L508" s="32"/>
      <c r="M508" s="22">
        <f t="shared" si="46"/>
        <v>0</v>
      </c>
      <c r="N508" s="22">
        <f t="shared" si="47"/>
        <v>22300</v>
      </c>
    </row>
    <row r="509" spans="1:14" ht="12.75" customHeight="1">
      <c r="A509" s="39"/>
      <c r="B509" s="30"/>
      <c r="C509" s="29">
        <v>4120</v>
      </c>
      <c r="D509" s="30" t="s">
        <v>91</v>
      </c>
      <c r="E509" s="22">
        <f>'[1]Arkusz1'!N498</f>
        <v>3562</v>
      </c>
      <c r="F509" s="23">
        <f>'[1]Arkusz1'!I498</f>
        <v>3562</v>
      </c>
      <c r="G509" s="31"/>
      <c r="H509" s="31"/>
      <c r="I509" s="23">
        <f t="shared" si="45"/>
        <v>3562</v>
      </c>
      <c r="J509" s="22">
        <f>'[1]Arkusz1'!M498</f>
        <v>0</v>
      </c>
      <c r="K509" s="32"/>
      <c r="L509" s="32"/>
      <c r="M509" s="22">
        <f t="shared" si="46"/>
        <v>0</v>
      </c>
      <c r="N509" s="22">
        <f t="shared" si="47"/>
        <v>3562</v>
      </c>
    </row>
    <row r="510" spans="1:14" ht="12.75" customHeight="1">
      <c r="A510" s="39"/>
      <c r="B510" s="30"/>
      <c r="C510" s="29">
        <v>4210</v>
      </c>
      <c r="D510" s="30" t="s">
        <v>37</v>
      </c>
      <c r="E510" s="22">
        <f>'[1]Arkusz1'!N499</f>
        <v>1700</v>
      </c>
      <c r="F510" s="23">
        <f>'[1]Arkusz1'!I499</f>
        <v>1700</v>
      </c>
      <c r="G510" s="31"/>
      <c r="H510" s="31"/>
      <c r="I510" s="23">
        <f t="shared" si="45"/>
        <v>1700</v>
      </c>
      <c r="J510" s="22">
        <f>'[1]Arkusz1'!M499</f>
        <v>0</v>
      </c>
      <c r="K510" s="32"/>
      <c r="L510" s="32"/>
      <c r="M510" s="22">
        <f t="shared" si="46"/>
        <v>0</v>
      </c>
      <c r="N510" s="22">
        <f t="shared" si="47"/>
        <v>1700</v>
      </c>
    </row>
    <row r="511" spans="1:14" ht="12.75" customHeight="1">
      <c r="A511" s="39"/>
      <c r="B511" s="30"/>
      <c r="C511" s="29">
        <v>4240</v>
      </c>
      <c r="D511" s="30" t="s">
        <v>182</v>
      </c>
      <c r="E511" s="22">
        <f>'[1]Arkusz1'!N500</f>
        <v>1200</v>
      </c>
      <c r="F511" s="23">
        <f>'[1]Arkusz1'!I500</f>
        <v>1200</v>
      </c>
      <c r="G511" s="31"/>
      <c r="H511" s="31"/>
      <c r="I511" s="23">
        <f t="shared" si="45"/>
        <v>1200</v>
      </c>
      <c r="J511" s="22">
        <f>'[1]Arkusz1'!M500</f>
        <v>0</v>
      </c>
      <c r="K511" s="32"/>
      <c r="L511" s="32"/>
      <c r="M511" s="22">
        <f t="shared" si="46"/>
        <v>0</v>
      </c>
      <c r="N511" s="22">
        <f t="shared" si="47"/>
        <v>1200</v>
      </c>
    </row>
    <row r="512" spans="1:14" ht="12.75" customHeight="1">
      <c r="A512" s="39"/>
      <c r="B512" s="30"/>
      <c r="C512" s="29">
        <v>4260</v>
      </c>
      <c r="D512" s="30" t="s">
        <v>70</v>
      </c>
      <c r="E512" s="22">
        <f>'[1]Arkusz1'!N501</f>
        <v>6100</v>
      </c>
      <c r="F512" s="23">
        <f>'[1]Arkusz1'!I501</f>
        <v>6100</v>
      </c>
      <c r="G512" s="31"/>
      <c r="H512" s="31"/>
      <c r="I512" s="23">
        <f t="shared" si="45"/>
        <v>6100</v>
      </c>
      <c r="J512" s="22">
        <f>'[1]Arkusz1'!M501</f>
        <v>0</v>
      </c>
      <c r="K512" s="32"/>
      <c r="L512" s="32"/>
      <c r="M512" s="22">
        <f t="shared" si="46"/>
        <v>0</v>
      </c>
      <c r="N512" s="22">
        <f t="shared" si="47"/>
        <v>6100</v>
      </c>
    </row>
    <row r="513" spans="1:14" ht="12.75" customHeight="1">
      <c r="A513" s="39"/>
      <c r="B513" s="30"/>
      <c r="C513" s="29">
        <v>4270</v>
      </c>
      <c r="D513" s="30" t="s">
        <v>183</v>
      </c>
      <c r="E513" s="22">
        <f>'[1]Arkusz1'!N502</f>
        <v>500</v>
      </c>
      <c r="F513" s="23">
        <f>'[1]Arkusz1'!I502</f>
        <v>500</v>
      </c>
      <c r="G513" s="31"/>
      <c r="H513" s="31"/>
      <c r="I513" s="23">
        <f t="shared" si="45"/>
        <v>500</v>
      </c>
      <c r="J513" s="22">
        <f>'[1]Arkusz1'!M502</f>
        <v>0</v>
      </c>
      <c r="K513" s="32"/>
      <c r="L513" s="32"/>
      <c r="M513" s="22">
        <f t="shared" si="46"/>
        <v>0</v>
      </c>
      <c r="N513" s="22">
        <f t="shared" si="47"/>
        <v>500</v>
      </c>
    </row>
    <row r="514" spans="1:14" ht="11.25" customHeight="1">
      <c r="A514" s="39"/>
      <c r="B514" s="30"/>
      <c r="C514" s="29">
        <v>4280</v>
      </c>
      <c r="D514" s="30" t="s">
        <v>71</v>
      </c>
      <c r="E514" s="22">
        <f>'[1]Arkusz1'!N503</f>
        <v>200</v>
      </c>
      <c r="F514" s="23">
        <f>'[1]Arkusz1'!I503</f>
        <v>200</v>
      </c>
      <c r="G514" s="31"/>
      <c r="H514" s="31"/>
      <c r="I514" s="23">
        <f t="shared" si="45"/>
        <v>200</v>
      </c>
      <c r="J514" s="22">
        <f>'[1]Arkusz1'!M503</f>
        <v>0</v>
      </c>
      <c r="K514" s="32"/>
      <c r="L514" s="32"/>
      <c r="M514" s="22">
        <f t="shared" si="46"/>
        <v>0</v>
      </c>
      <c r="N514" s="22">
        <f t="shared" si="47"/>
        <v>200</v>
      </c>
    </row>
    <row r="515" spans="1:14" ht="12.75" customHeight="1">
      <c r="A515" s="39"/>
      <c r="B515" s="30"/>
      <c r="C515" s="29">
        <v>4300</v>
      </c>
      <c r="D515" s="30" t="s">
        <v>64</v>
      </c>
      <c r="E515" s="22">
        <f>'[1]Arkusz1'!N504</f>
        <v>3820</v>
      </c>
      <c r="F515" s="23">
        <f>'[1]Arkusz1'!I504</f>
        <v>3820</v>
      </c>
      <c r="G515" s="31"/>
      <c r="H515" s="31"/>
      <c r="I515" s="23">
        <f t="shared" si="45"/>
        <v>3820</v>
      </c>
      <c r="J515" s="22">
        <f>'[1]Arkusz1'!M504</f>
        <v>0</v>
      </c>
      <c r="K515" s="32"/>
      <c r="L515" s="32"/>
      <c r="M515" s="22">
        <f t="shared" si="46"/>
        <v>0</v>
      </c>
      <c r="N515" s="22">
        <f t="shared" si="47"/>
        <v>3820</v>
      </c>
    </row>
    <row r="516" spans="1:14" ht="24.75" customHeight="1">
      <c r="A516" s="39"/>
      <c r="B516" s="30"/>
      <c r="C516" s="29">
        <v>4370</v>
      </c>
      <c r="D516" s="37" t="s">
        <v>74</v>
      </c>
      <c r="E516" s="22">
        <f>'[1]Arkusz1'!N505</f>
        <v>350</v>
      </c>
      <c r="F516" s="23">
        <f>'[1]Arkusz1'!I505</f>
        <v>350</v>
      </c>
      <c r="G516" s="31"/>
      <c r="H516" s="31"/>
      <c r="I516" s="23">
        <f t="shared" si="45"/>
        <v>350</v>
      </c>
      <c r="J516" s="22">
        <f>'[1]Arkusz1'!M505</f>
        <v>0</v>
      </c>
      <c r="K516" s="32"/>
      <c r="L516" s="32"/>
      <c r="M516" s="22">
        <f t="shared" si="46"/>
        <v>0</v>
      </c>
      <c r="N516" s="22">
        <f t="shared" si="47"/>
        <v>350</v>
      </c>
    </row>
    <row r="517" spans="1:14" ht="12.75" customHeight="1">
      <c r="A517" s="39"/>
      <c r="B517" s="30"/>
      <c r="C517" s="29">
        <v>4430</v>
      </c>
      <c r="D517" s="30" t="s">
        <v>39</v>
      </c>
      <c r="E517" s="22">
        <f>'[1]Arkusz1'!N506</f>
        <v>520</v>
      </c>
      <c r="F517" s="23">
        <f>'[1]Arkusz1'!I506</f>
        <v>520</v>
      </c>
      <c r="G517" s="31"/>
      <c r="H517" s="31"/>
      <c r="I517" s="23">
        <f t="shared" si="45"/>
        <v>520</v>
      </c>
      <c r="J517" s="22">
        <f>'[1]Arkusz1'!M506</f>
        <v>0</v>
      </c>
      <c r="K517" s="32"/>
      <c r="L517" s="32"/>
      <c r="M517" s="22">
        <f t="shared" si="46"/>
        <v>0</v>
      </c>
      <c r="N517" s="22">
        <f t="shared" si="47"/>
        <v>520</v>
      </c>
    </row>
    <row r="518" spans="1:14" ht="12.75" customHeight="1">
      <c r="A518" s="39"/>
      <c r="B518" s="30"/>
      <c r="C518" s="29">
        <v>4440</v>
      </c>
      <c r="D518" s="30" t="s">
        <v>179</v>
      </c>
      <c r="E518" s="22">
        <f>'[1]Arkusz1'!N507</f>
        <v>6805</v>
      </c>
      <c r="F518" s="23">
        <f>'[1]Arkusz1'!I507</f>
        <v>6805</v>
      </c>
      <c r="G518" s="31"/>
      <c r="H518" s="31"/>
      <c r="I518" s="23">
        <f t="shared" si="45"/>
        <v>6805</v>
      </c>
      <c r="J518" s="22">
        <f>'[1]Arkusz1'!M507</f>
        <v>0</v>
      </c>
      <c r="K518" s="32"/>
      <c r="L518" s="32"/>
      <c r="M518" s="22">
        <f t="shared" si="46"/>
        <v>0</v>
      </c>
      <c r="N518" s="22">
        <f t="shared" si="47"/>
        <v>6805</v>
      </c>
    </row>
    <row r="519" spans="1:14" ht="12.75" customHeight="1">
      <c r="A519" s="39"/>
      <c r="B519" s="30"/>
      <c r="C519" s="29">
        <v>4740</v>
      </c>
      <c r="D519" s="30" t="s">
        <v>40</v>
      </c>
      <c r="E519" s="22">
        <f>'[1]Arkusz1'!N508</f>
        <v>200</v>
      </c>
      <c r="F519" s="23">
        <f>'[1]Arkusz1'!I508</f>
        <v>200</v>
      </c>
      <c r="G519" s="31"/>
      <c r="H519" s="31"/>
      <c r="I519" s="23">
        <f t="shared" si="45"/>
        <v>200</v>
      </c>
      <c r="J519" s="22">
        <f>'[1]Arkusz1'!M508</f>
        <v>0</v>
      </c>
      <c r="K519" s="32"/>
      <c r="L519" s="32"/>
      <c r="M519" s="22">
        <f t="shared" si="46"/>
        <v>0</v>
      </c>
      <c r="N519" s="22">
        <f t="shared" si="47"/>
        <v>200</v>
      </c>
    </row>
    <row r="520" spans="1:14" ht="12.75" customHeight="1">
      <c r="A520" s="39"/>
      <c r="B520" s="30"/>
      <c r="C520" s="29">
        <v>4750</v>
      </c>
      <c r="D520" s="30" t="s">
        <v>41</v>
      </c>
      <c r="E520" s="22">
        <f>'[1]Arkusz1'!N509</f>
        <v>450</v>
      </c>
      <c r="F520" s="23">
        <f>'[1]Arkusz1'!I509</f>
        <v>450</v>
      </c>
      <c r="G520" s="31"/>
      <c r="H520" s="31"/>
      <c r="I520" s="23">
        <f t="shared" si="45"/>
        <v>450</v>
      </c>
      <c r="J520" s="22">
        <f>'[1]Arkusz1'!M509</f>
        <v>0</v>
      </c>
      <c r="K520" s="32"/>
      <c r="L520" s="32"/>
      <c r="M520" s="22">
        <f t="shared" si="46"/>
        <v>0</v>
      </c>
      <c r="N520" s="22">
        <f t="shared" si="47"/>
        <v>450</v>
      </c>
    </row>
    <row r="521" spans="1:14" ht="15">
      <c r="A521" s="39"/>
      <c r="B521" s="30"/>
      <c r="C521" s="29"/>
      <c r="D521" s="30"/>
      <c r="E521" s="22"/>
      <c r="F521" s="23"/>
      <c r="G521" s="31"/>
      <c r="H521" s="31"/>
      <c r="I521" s="23"/>
      <c r="J521" s="22"/>
      <c r="K521" s="32"/>
      <c r="L521" s="32"/>
      <c r="M521" s="22"/>
      <c r="N521" s="22"/>
    </row>
    <row r="522" spans="1:14" ht="15">
      <c r="A522" s="39"/>
      <c r="B522" s="49">
        <v>85415</v>
      </c>
      <c r="C522" s="1"/>
      <c r="D522" s="4" t="s">
        <v>184</v>
      </c>
      <c r="E522" s="22">
        <f>'[1]Arkusz1'!N511</f>
        <v>47484</v>
      </c>
      <c r="F522" s="23">
        <f>'[1]Arkusz1'!I511</f>
        <v>47484</v>
      </c>
      <c r="G522" s="27">
        <f>SUM(G523:G524)</f>
        <v>0</v>
      </c>
      <c r="H522" s="27">
        <f>SUM(H523:H524)</f>
        <v>0</v>
      </c>
      <c r="I522" s="23">
        <f t="shared" si="45"/>
        <v>47484</v>
      </c>
      <c r="J522" s="22">
        <f>'[1]Arkusz1'!M511</f>
        <v>0</v>
      </c>
      <c r="K522" s="32"/>
      <c r="L522" s="32"/>
      <c r="M522" s="22">
        <f t="shared" si="46"/>
        <v>0</v>
      </c>
      <c r="N522" s="22">
        <f t="shared" si="47"/>
        <v>47484</v>
      </c>
    </row>
    <row r="523" spans="1:14" ht="13.5" customHeight="1">
      <c r="A523" s="39"/>
      <c r="B523" s="30"/>
      <c r="C523" s="29">
        <v>3240</v>
      </c>
      <c r="D523" s="30" t="s">
        <v>185</v>
      </c>
      <c r="E523" s="22">
        <f>'[1]Arkusz1'!N512</f>
        <v>24224</v>
      </c>
      <c r="F523" s="23">
        <f>'[1]Arkusz1'!I512</f>
        <v>24224</v>
      </c>
      <c r="G523" s="31"/>
      <c r="H523" s="31"/>
      <c r="I523" s="23">
        <f t="shared" si="45"/>
        <v>24224</v>
      </c>
      <c r="J523" s="22">
        <f>'[1]Arkusz1'!M512</f>
        <v>0</v>
      </c>
      <c r="K523" s="32"/>
      <c r="L523" s="32"/>
      <c r="M523" s="22">
        <f t="shared" si="46"/>
        <v>0</v>
      </c>
      <c r="N523" s="22">
        <f t="shared" si="47"/>
        <v>24224</v>
      </c>
    </row>
    <row r="524" spans="1:14" ht="13.5" customHeight="1">
      <c r="A524" s="39"/>
      <c r="B524" s="30"/>
      <c r="C524" s="29">
        <v>3260</v>
      </c>
      <c r="D524" s="30" t="s">
        <v>186</v>
      </c>
      <c r="E524" s="22">
        <f>'[1]Arkusz1'!N513</f>
        <v>23260</v>
      </c>
      <c r="F524" s="23">
        <f>'[1]Arkusz1'!I513</f>
        <v>23260</v>
      </c>
      <c r="G524" s="31"/>
      <c r="H524" s="31"/>
      <c r="I524" s="23">
        <f t="shared" si="45"/>
        <v>23260</v>
      </c>
      <c r="J524" s="22">
        <f>'[1]Arkusz1'!M513</f>
        <v>0</v>
      </c>
      <c r="K524" s="32"/>
      <c r="L524" s="32"/>
      <c r="M524" s="22">
        <f t="shared" si="46"/>
        <v>0</v>
      </c>
      <c r="N524" s="22">
        <f t="shared" si="47"/>
        <v>23260</v>
      </c>
    </row>
    <row r="525" spans="1:14" ht="15">
      <c r="A525" s="39"/>
      <c r="B525" s="30"/>
      <c r="C525" s="29"/>
      <c r="D525" s="30"/>
      <c r="E525" s="22"/>
      <c r="F525" s="23"/>
      <c r="G525" s="31"/>
      <c r="H525" s="31"/>
      <c r="I525" s="23"/>
      <c r="J525" s="22"/>
      <c r="K525" s="32"/>
      <c r="L525" s="32"/>
      <c r="M525" s="22"/>
      <c r="N525" s="22"/>
    </row>
    <row r="526" spans="1:14" s="24" customFormat="1" ht="12.75" customHeight="1">
      <c r="A526" s="38"/>
      <c r="B526" s="26">
        <v>85417</v>
      </c>
      <c r="C526" s="25"/>
      <c r="D526" s="26" t="s">
        <v>187</v>
      </c>
      <c r="E526" s="22">
        <f>'[1]Arkusz1'!N515</f>
        <v>59932</v>
      </c>
      <c r="F526" s="23">
        <f>'[1]Arkusz1'!I515</f>
        <v>59932</v>
      </c>
      <c r="G526" s="27">
        <f>SUM(G527:G541)</f>
        <v>0</v>
      </c>
      <c r="H526" s="27">
        <f>SUM(H527:H541)</f>
        <v>0</v>
      </c>
      <c r="I526" s="23">
        <f t="shared" si="45"/>
        <v>59932</v>
      </c>
      <c r="J526" s="22">
        <f>'[1]Arkusz1'!M515</f>
        <v>0</v>
      </c>
      <c r="K526" s="28">
        <f>SUM(K527:K541)</f>
        <v>0</v>
      </c>
      <c r="L526" s="28">
        <f>SUM(L527:L541)</f>
        <v>0</v>
      </c>
      <c r="M526" s="22">
        <f t="shared" si="46"/>
        <v>0</v>
      </c>
      <c r="N526" s="22">
        <f t="shared" si="47"/>
        <v>59932</v>
      </c>
    </row>
    <row r="527" spans="1:14" ht="12.75" customHeight="1">
      <c r="A527" s="39"/>
      <c r="B527" s="30"/>
      <c r="C527" s="29">
        <v>3020</v>
      </c>
      <c r="D527" s="30" t="s">
        <v>66</v>
      </c>
      <c r="E527" s="22">
        <f>'[1]Arkusz1'!N516</f>
        <v>75</v>
      </c>
      <c r="F527" s="23">
        <f>'[1]Arkusz1'!I516</f>
        <v>75</v>
      </c>
      <c r="G527" s="31"/>
      <c r="H527" s="31"/>
      <c r="I527" s="23">
        <f t="shared" si="45"/>
        <v>75</v>
      </c>
      <c r="J527" s="22">
        <f>'[1]Arkusz1'!M516</f>
        <v>0</v>
      </c>
      <c r="K527" s="32"/>
      <c r="L527" s="32"/>
      <c r="M527" s="22">
        <f t="shared" si="46"/>
        <v>0</v>
      </c>
      <c r="N527" s="22">
        <f t="shared" si="47"/>
        <v>75</v>
      </c>
    </row>
    <row r="528" spans="1:14" ht="15">
      <c r="A528" s="39"/>
      <c r="B528" s="30"/>
      <c r="C528" s="29">
        <v>4010</v>
      </c>
      <c r="D528" s="30" t="s">
        <v>165</v>
      </c>
      <c r="E528" s="22">
        <f>'[1]Arkusz1'!N517</f>
        <v>28437</v>
      </c>
      <c r="F528" s="23">
        <f>'[1]Arkusz1'!I517</f>
        <v>28437</v>
      </c>
      <c r="G528" s="31"/>
      <c r="H528" s="31"/>
      <c r="I528" s="23">
        <f t="shared" si="45"/>
        <v>28437</v>
      </c>
      <c r="J528" s="22">
        <f>'[1]Arkusz1'!M517</f>
        <v>0</v>
      </c>
      <c r="K528" s="32"/>
      <c r="L528" s="32"/>
      <c r="M528" s="22">
        <f t="shared" si="46"/>
        <v>0</v>
      </c>
      <c r="N528" s="22">
        <f t="shared" si="47"/>
        <v>28437</v>
      </c>
    </row>
    <row r="529" spans="1:14" ht="12.75" customHeight="1">
      <c r="A529" s="39"/>
      <c r="B529" s="30"/>
      <c r="C529" s="29">
        <v>4040</v>
      </c>
      <c r="D529" s="30" t="s">
        <v>134</v>
      </c>
      <c r="E529" s="22">
        <f>'[1]Arkusz1'!N518</f>
        <v>2255</v>
      </c>
      <c r="F529" s="23">
        <f>'[1]Arkusz1'!I518</f>
        <v>2255</v>
      </c>
      <c r="G529" s="31"/>
      <c r="H529" s="31"/>
      <c r="I529" s="23">
        <f t="shared" si="45"/>
        <v>2255</v>
      </c>
      <c r="J529" s="22">
        <f>'[1]Arkusz1'!M518</f>
        <v>0</v>
      </c>
      <c r="K529" s="32"/>
      <c r="L529" s="32"/>
      <c r="M529" s="22">
        <f t="shared" si="46"/>
        <v>0</v>
      </c>
      <c r="N529" s="22">
        <f t="shared" si="47"/>
        <v>2255</v>
      </c>
    </row>
    <row r="530" spans="1:14" ht="12.75" customHeight="1">
      <c r="A530" s="39"/>
      <c r="B530" s="30"/>
      <c r="C530" s="29">
        <v>4110</v>
      </c>
      <c r="D530" s="30" t="s">
        <v>34</v>
      </c>
      <c r="E530" s="22">
        <f>'[1]Arkusz1'!N519</f>
        <v>4709</v>
      </c>
      <c r="F530" s="23">
        <f>'[1]Arkusz1'!I519</f>
        <v>4709</v>
      </c>
      <c r="G530" s="31"/>
      <c r="H530" s="31"/>
      <c r="I530" s="23">
        <f t="shared" si="45"/>
        <v>4709</v>
      </c>
      <c r="J530" s="22">
        <f>'[1]Arkusz1'!M519</f>
        <v>0</v>
      </c>
      <c r="K530" s="32"/>
      <c r="L530" s="32"/>
      <c r="M530" s="22">
        <f t="shared" si="46"/>
        <v>0</v>
      </c>
      <c r="N530" s="22">
        <f t="shared" si="47"/>
        <v>4709</v>
      </c>
    </row>
    <row r="531" spans="1:14" ht="12.75" customHeight="1">
      <c r="A531" s="39"/>
      <c r="B531" s="30"/>
      <c r="C531" s="29">
        <v>4120</v>
      </c>
      <c r="D531" s="30" t="s">
        <v>91</v>
      </c>
      <c r="E531" s="22">
        <f>'[1]Arkusz1'!N520</f>
        <v>753</v>
      </c>
      <c r="F531" s="23">
        <f>'[1]Arkusz1'!I520</f>
        <v>753</v>
      </c>
      <c r="G531" s="31"/>
      <c r="H531" s="31"/>
      <c r="I531" s="23">
        <f t="shared" si="45"/>
        <v>753</v>
      </c>
      <c r="J531" s="22">
        <f>'[1]Arkusz1'!M520</f>
        <v>0</v>
      </c>
      <c r="K531" s="32"/>
      <c r="L531" s="32"/>
      <c r="M531" s="22">
        <f t="shared" si="46"/>
        <v>0</v>
      </c>
      <c r="N531" s="22">
        <f t="shared" si="47"/>
        <v>753</v>
      </c>
    </row>
    <row r="532" spans="1:14" ht="12.75" customHeight="1">
      <c r="A532" s="39"/>
      <c r="B532" s="30"/>
      <c r="C532" s="29">
        <v>4210</v>
      </c>
      <c r="D532" s="30" t="s">
        <v>37</v>
      </c>
      <c r="E532" s="22">
        <f>'[1]Arkusz1'!N521</f>
        <v>4749</v>
      </c>
      <c r="F532" s="23">
        <f>'[1]Arkusz1'!I521</f>
        <v>4749</v>
      </c>
      <c r="G532" s="31"/>
      <c r="H532" s="31"/>
      <c r="I532" s="23">
        <f t="shared" si="45"/>
        <v>4749</v>
      </c>
      <c r="J532" s="22">
        <f>'[1]Arkusz1'!M521</f>
        <v>0</v>
      </c>
      <c r="K532" s="32"/>
      <c r="L532" s="32"/>
      <c r="M532" s="22">
        <f t="shared" si="46"/>
        <v>0</v>
      </c>
      <c r="N532" s="22">
        <f t="shared" si="47"/>
        <v>4749</v>
      </c>
    </row>
    <row r="533" spans="1:14" ht="11.25" customHeight="1">
      <c r="A533" s="39"/>
      <c r="B533" s="30"/>
      <c r="C533" s="29">
        <v>4260</v>
      </c>
      <c r="D533" s="30" t="s">
        <v>70</v>
      </c>
      <c r="E533" s="22">
        <f>'[1]Arkusz1'!N522</f>
        <v>5000</v>
      </c>
      <c r="F533" s="23">
        <f>'[1]Arkusz1'!I522</f>
        <v>5000</v>
      </c>
      <c r="G533" s="31"/>
      <c r="H533" s="31"/>
      <c r="I533" s="23">
        <f t="shared" si="45"/>
        <v>5000</v>
      </c>
      <c r="J533" s="22">
        <f>'[1]Arkusz1'!M522</f>
        <v>0</v>
      </c>
      <c r="K533" s="32"/>
      <c r="L533" s="32"/>
      <c r="M533" s="22">
        <f t="shared" si="46"/>
        <v>0</v>
      </c>
      <c r="N533" s="22">
        <f t="shared" si="47"/>
        <v>5000</v>
      </c>
    </row>
    <row r="534" spans="1:14" ht="12.75" customHeight="1">
      <c r="A534" s="39"/>
      <c r="B534" s="30"/>
      <c r="C534" s="29">
        <v>4270</v>
      </c>
      <c r="D534" s="30" t="s">
        <v>183</v>
      </c>
      <c r="E534" s="22">
        <f>'[1]Arkusz1'!N523</f>
        <v>1669</v>
      </c>
      <c r="F534" s="23">
        <f>'[1]Arkusz1'!I523</f>
        <v>1669</v>
      </c>
      <c r="G534" s="31"/>
      <c r="H534" s="31"/>
      <c r="I534" s="23">
        <f t="shared" si="45"/>
        <v>1669</v>
      </c>
      <c r="J534" s="22">
        <f>'[1]Arkusz1'!M523</f>
        <v>0</v>
      </c>
      <c r="K534" s="32"/>
      <c r="L534" s="32"/>
      <c r="M534" s="22">
        <f t="shared" si="46"/>
        <v>0</v>
      </c>
      <c r="N534" s="22">
        <f t="shared" si="47"/>
        <v>1669</v>
      </c>
    </row>
    <row r="535" spans="1:14" ht="12.75" customHeight="1">
      <c r="A535" s="39"/>
      <c r="B535" s="30"/>
      <c r="C535" s="29">
        <v>4280</v>
      </c>
      <c r="D535" s="30" t="s">
        <v>71</v>
      </c>
      <c r="E535" s="22">
        <f>'[1]Arkusz1'!N524</f>
        <v>200</v>
      </c>
      <c r="F535" s="23">
        <f>'[1]Arkusz1'!I524</f>
        <v>200</v>
      </c>
      <c r="G535" s="31"/>
      <c r="H535" s="31"/>
      <c r="I535" s="23">
        <f t="shared" si="45"/>
        <v>200</v>
      </c>
      <c r="J535" s="22">
        <f>'[1]Arkusz1'!M524</f>
        <v>0</v>
      </c>
      <c r="K535" s="32"/>
      <c r="L535" s="32"/>
      <c r="M535" s="22">
        <f t="shared" si="46"/>
        <v>0</v>
      </c>
      <c r="N535" s="22">
        <f t="shared" si="47"/>
        <v>200</v>
      </c>
    </row>
    <row r="536" spans="1:14" ht="13.5" customHeight="1">
      <c r="A536" s="39"/>
      <c r="B536" s="30"/>
      <c r="C536" s="29">
        <v>4300</v>
      </c>
      <c r="D536" s="30" t="s">
        <v>64</v>
      </c>
      <c r="E536" s="22">
        <f>'[1]Arkusz1'!N525</f>
        <v>5410</v>
      </c>
      <c r="F536" s="23">
        <f>'[1]Arkusz1'!I525</f>
        <v>5410</v>
      </c>
      <c r="G536" s="31"/>
      <c r="H536" s="31"/>
      <c r="I536" s="23">
        <f t="shared" si="45"/>
        <v>5410</v>
      </c>
      <c r="J536" s="22">
        <f>'[1]Arkusz1'!M525</f>
        <v>0</v>
      </c>
      <c r="K536" s="32"/>
      <c r="L536" s="32"/>
      <c r="M536" s="22">
        <f t="shared" si="46"/>
        <v>0</v>
      </c>
      <c r="N536" s="22">
        <f t="shared" si="47"/>
        <v>5410</v>
      </c>
    </row>
    <row r="537" spans="1:14" ht="25.5" customHeight="1">
      <c r="A537" s="39"/>
      <c r="B537" s="30"/>
      <c r="C537" s="29">
        <v>4360</v>
      </c>
      <c r="D537" s="36" t="s">
        <v>73</v>
      </c>
      <c r="E537" s="22">
        <f>'[1]Arkusz1'!N526</f>
        <v>1200</v>
      </c>
      <c r="F537" s="23">
        <f>'[1]Arkusz1'!I526</f>
        <v>1200</v>
      </c>
      <c r="G537" s="31"/>
      <c r="H537" s="31"/>
      <c r="I537" s="23">
        <f t="shared" si="45"/>
        <v>1200</v>
      </c>
      <c r="J537" s="22">
        <f>'[1]Arkusz1'!M526</f>
        <v>0</v>
      </c>
      <c r="K537" s="32"/>
      <c r="L537" s="32"/>
      <c r="M537" s="22">
        <f t="shared" si="46"/>
        <v>0</v>
      </c>
      <c r="N537" s="22">
        <f t="shared" si="47"/>
        <v>1200</v>
      </c>
    </row>
    <row r="538" spans="1:14" ht="12.75" customHeight="1">
      <c r="A538" s="39"/>
      <c r="B538" s="30"/>
      <c r="C538" s="29">
        <v>4400</v>
      </c>
      <c r="D538" s="30" t="s">
        <v>146</v>
      </c>
      <c r="E538" s="22">
        <f>'[1]Arkusz1'!N527</f>
        <v>3996</v>
      </c>
      <c r="F538" s="23">
        <f>'[1]Arkusz1'!I527</f>
        <v>3996</v>
      </c>
      <c r="G538" s="31"/>
      <c r="H538" s="31"/>
      <c r="I538" s="23">
        <f t="shared" si="45"/>
        <v>3996</v>
      </c>
      <c r="J538" s="22">
        <f>'[1]Arkusz1'!M527</f>
        <v>0</v>
      </c>
      <c r="K538" s="32"/>
      <c r="L538" s="32"/>
      <c r="M538" s="22">
        <f t="shared" si="46"/>
        <v>0</v>
      </c>
      <c r="N538" s="22">
        <f t="shared" si="47"/>
        <v>3996</v>
      </c>
    </row>
    <row r="539" spans="1:14" ht="12.75" customHeight="1">
      <c r="A539" s="39"/>
      <c r="B539" s="30"/>
      <c r="C539" s="29">
        <v>4410</v>
      </c>
      <c r="D539" s="30" t="s">
        <v>75</v>
      </c>
      <c r="E539" s="22">
        <f>'[1]Arkusz1'!N528</f>
        <v>400</v>
      </c>
      <c r="F539" s="23">
        <f>'[1]Arkusz1'!I528</f>
        <v>400</v>
      </c>
      <c r="G539" s="31"/>
      <c r="H539" s="31"/>
      <c r="I539" s="23">
        <f t="shared" si="45"/>
        <v>400</v>
      </c>
      <c r="J539" s="22">
        <f>'[1]Arkusz1'!M528</f>
        <v>0</v>
      </c>
      <c r="K539" s="32"/>
      <c r="L539" s="32"/>
      <c r="M539" s="22">
        <f t="shared" si="46"/>
        <v>0</v>
      </c>
      <c r="N539" s="22">
        <f t="shared" si="47"/>
        <v>400</v>
      </c>
    </row>
    <row r="540" spans="1:14" ht="12.75" customHeight="1">
      <c r="A540" s="39"/>
      <c r="B540" s="30"/>
      <c r="C540" s="29">
        <v>4440</v>
      </c>
      <c r="D540" s="30" t="s">
        <v>128</v>
      </c>
      <c r="E540" s="22">
        <f>'[1]Arkusz1'!N529</f>
        <v>1048</v>
      </c>
      <c r="F540" s="23">
        <f>'[1]Arkusz1'!I529</f>
        <v>1048</v>
      </c>
      <c r="G540" s="31"/>
      <c r="H540" s="31"/>
      <c r="I540" s="23">
        <f t="shared" si="45"/>
        <v>1048</v>
      </c>
      <c r="J540" s="22">
        <f>'[1]Arkusz1'!M529</f>
        <v>0</v>
      </c>
      <c r="K540" s="32"/>
      <c r="L540" s="32"/>
      <c r="M540" s="22">
        <f t="shared" si="46"/>
        <v>0</v>
      </c>
      <c r="N540" s="22">
        <f t="shared" si="47"/>
        <v>1048</v>
      </c>
    </row>
    <row r="541" spans="1:14" ht="15">
      <c r="A541" s="39"/>
      <c r="B541" s="30"/>
      <c r="C541" s="29">
        <v>4700</v>
      </c>
      <c r="D541" s="30" t="s">
        <v>80</v>
      </c>
      <c r="E541" s="22">
        <f>'[1]Arkusz1'!N530</f>
        <v>31</v>
      </c>
      <c r="F541" s="23">
        <f>'[1]Arkusz1'!I530</f>
        <v>31</v>
      </c>
      <c r="G541" s="31"/>
      <c r="H541" s="31"/>
      <c r="I541" s="23">
        <f t="shared" si="45"/>
        <v>31</v>
      </c>
      <c r="J541" s="22">
        <f>'[1]Arkusz1'!M530</f>
        <v>0</v>
      </c>
      <c r="K541" s="32"/>
      <c r="L541" s="32"/>
      <c r="M541" s="22">
        <f t="shared" si="46"/>
        <v>0</v>
      </c>
      <c r="N541" s="22">
        <f t="shared" si="47"/>
        <v>31</v>
      </c>
    </row>
    <row r="542" spans="1:14" ht="12.75" customHeight="1">
      <c r="A542" s="39"/>
      <c r="B542" s="30"/>
      <c r="C542" s="29"/>
      <c r="D542" s="30"/>
      <c r="E542" s="22"/>
      <c r="F542" s="23"/>
      <c r="G542" s="31"/>
      <c r="H542" s="31"/>
      <c r="I542" s="23"/>
      <c r="J542" s="22">
        <f>'[1]Arkusz1'!M531</f>
        <v>0</v>
      </c>
      <c r="K542" s="32"/>
      <c r="L542" s="32"/>
      <c r="M542" s="22"/>
      <c r="N542" s="22"/>
    </row>
    <row r="543" spans="1:14" s="24" customFormat="1" ht="12.75" customHeight="1">
      <c r="A543" s="38"/>
      <c r="B543" s="26">
        <v>85446</v>
      </c>
      <c r="C543" s="25"/>
      <c r="D543" s="26" t="s">
        <v>188</v>
      </c>
      <c r="E543" s="22">
        <f>'[1]Arkusz1'!N532</f>
        <v>1187</v>
      </c>
      <c r="F543" s="23">
        <f>'[1]Arkusz1'!I532</f>
        <v>1187</v>
      </c>
      <c r="G543" s="27"/>
      <c r="H543" s="27"/>
      <c r="I543" s="23">
        <f t="shared" si="45"/>
        <v>1187</v>
      </c>
      <c r="J543" s="22">
        <f>'[1]Arkusz1'!M532</f>
        <v>0</v>
      </c>
      <c r="K543" s="28">
        <f>SUM(K544:K544)</f>
        <v>0</v>
      </c>
      <c r="L543" s="28">
        <f>SUM(L544:L544)</f>
        <v>0</v>
      </c>
      <c r="M543" s="22">
        <f t="shared" si="46"/>
        <v>0</v>
      </c>
      <c r="N543" s="22">
        <f t="shared" si="47"/>
        <v>1187</v>
      </c>
    </row>
    <row r="544" spans="1:14" ht="16.5" customHeight="1">
      <c r="A544" s="39"/>
      <c r="B544" s="30"/>
      <c r="C544" s="29">
        <v>4700</v>
      </c>
      <c r="D544" s="30" t="s">
        <v>80</v>
      </c>
      <c r="E544" s="22">
        <f>'[1]Arkusz1'!N533</f>
        <v>1187</v>
      </c>
      <c r="F544" s="23">
        <f>'[1]Arkusz1'!I533</f>
        <v>1187</v>
      </c>
      <c r="G544" s="31"/>
      <c r="H544" s="31"/>
      <c r="I544" s="23">
        <f t="shared" si="45"/>
        <v>1187</v>
      </c>
      <c r="J544" s="22">
        <f>'[1]Arkusz1'!M533</f>
        <v>0</v>
      </c>
      <c r="K544" s="32"/>
      <c r="L544" s="32"/>
      <c r="M544" s="22">
        <f t="shared" si="46"/>
        <v>0</v>
      </c>
      <c r="N544" s="22">
        <f t="shared" si="47"/>
        <v>1187</v>
      </c>
    </row>
    <row r="545" spans="1:14" ht="15">
      <c r="A545" s="39"/>
      <c r="B545" s="30"/>
      <c r="C545" s="29"/>
      <c r="D545" s="30"/>
      <c r="E545" s="22"/>
      <c r="F545" s="23"/>
      <c r="G545" s="31"/>
      <c r="H545" s="31"/>
      <c r="I545" s="23"/>
      <c r="J545" s="22"/>
      <c r="K545" s="32"/>
      <c r="L545" s="32"/>
      <c r="M545" s="22"/>
      <c r="N545" s="22"/>
    </row>
    <row r="546" spans="1:14" s="24" customFormat="1" ht="14.25">
      <c r="A546" s="38"/>
      <c r="B546" s="26">
        <v>85495</v>
      </c>
      <c r="C546" s="25"/>
      <c r="D546" s="26" t="s">
        <v>54</v>
      </c>
      <c r="E546" s="22">
        <f>'[1]Arkusz1'!N535</f>
        <v>76740</v>
      </c>
      <c r="F546" s="23">
        <f>'[1]Arkusz1'!I535</f>
        <v>76740</v>
      </c>
      <c r="G546" s="27">
        <f>SUM(G547:G556)</f>
        <v>0</v>
      </c>
      <c r="H546" s="27">
        <f>SUM(H547:H556)</f>
        <v>34000</v>
      </c>
      <c r="I546" s="23">
        <f t="shared" si="45"/>
        <v>42740</v>
      </c>
      <c r="J546" s="22">
        <f>'[1]Arkusz1'!M535</f>
        <v>0</v>
      </c>
      <c r="K546" s="28">
        <f>SUM(K548:K556)</f>
        <v>0</v>
      </c>
      <c r="L546" s="28">
        <f>SUM(L548:L556)</f>
        <v>0</v>
      </c>
      <c r="M546" s="22">
        <f t="shared" si="46"/>
        <v>0</v>
      </c>
      <c r="N546" s="22">
        <f t="shared" si="47"/>
        <v>42740</v>
      </c>
    </row>
    <row r="547" spans="1:14" ht="24.75" customHeight="1">
      <c r="A547" s="39"/>
      <c r="B547" s="30"/>
      <c r="C547" s="29">
        <v>2820</v>
      </c>
      <c r="D547" s="37" t="s">
        <v>189</v>
      </c>
      <c r="E547" s="22">
        <f>'[1]Arkusz1'!N536</f>
        <v>35520</v>
      </c>
      <c r="F547" s="23">
        <f>'[1]Arkusz1'!I536</f>
        <v>35520</v>
      </c>
      <c r="G547" s="31"/>
      <c r="H547" s="31"/>
      <c r="I547" s="23">
        <f t="shared" si="45"/>
        <v>35520</v>
      </c>
      <c r="J547" s="22">
        <f>'[1]Arkusz1'!M536</f>
        <v>0</v>
      </c>
      <c r="K547" s="32"/>
      <c r="L547" s="32"/>
      <c r="M547" s="22">
        <f t="shared" si="46"/>
        <v>0</v>
      </c>
      <c r="N547" s="22">
        <f t="shared" si="47"/>
        <v>35520</v>
      </c>
    </row>
    <row r="548" spans="1:14" ht="16.5" customHeight="1">
      <c r="A548" s="39"/>
      <c r="B548" s="30"/>
      <c r="C548" s="29">
        <v>4040</v>
      </c>
      <c r="D548" s="30" t="s">
        <v>68</v>
      </c>
      <c r="E548" s="22">
        <f>'[1]Arkusz1'!N537</f>
        <v>1100</v>
      </c>
      <c r="F548" s="23">
        <f>'[1]Arkusz1'!I537</f>
        <v>1100</v>
      </c>
      <c r="G548" s="31"/>
      <c r="H548" s="31"/>
      <c r="I548" s="23">
        <f t="shared" si="45"/>
        <v>1100</v>
      </c>
      <c r="J548" s="22">
        <f>'[1]Arkusz1'!M537</f>
        <v>0</v>
      </c>
      <c r="K548" s="32"/>
      <c r="L548" s="32"/>
      <c r="M548" s="22">
        <f t="shared" si="46"/>
        <v>0</v>
      </c>
      <c r="N548" s="22">
        <f t="shared" si="47"/>
        <v>1100</v>
      </c>
    </row>
    <row r="549" spans="1:14" ht="14.25" customHeight="1">
      <c r="A549" s="39"/>
      <c r="B549" s="30"/>
      <c r="C549" s="29">
        <v>4110</v>
      </c>
      <c r="D549" s="30" t="s">
        <v>34</v>
      </c>
      <c r="E549" s="22">
        <f>'[1]Arkusz1'!N538</f>
        <v>200</v>
      </c>
      <c r="F549" s="23">
        <f>'[1]Arkusz1'!I538</f>
        <v>200</v>
      </c>
      <c r="G549" s="31"/>
      <c r="H549" s="31"/>
      <c r="I549" s="23">
        <f t="shared" si="45"/>
        <v>200</v>
      </c>
      <c r="J549" s="22">
        <f>'[1]Arkusz1'!M538</f>
        <v>0</v>
      </c>
      <c r="K549" s="32"/>
      <c r="L549" s="32"/>
      <c r="M549" s="22">
        <f t="shared" si="46"/>
        <v>0</v>
      </c>
      <c r="N549" s="22">
        <f t="shared" si="47"/>
        <v>200</v>
      </c>
    </row>
    <row r="550" spans="1:14" ht="12.75" customHeight="1">
      <c r="A550" s="39"/>
      <c r="B550" s="30"/>
      <c r="C550" s="29">
        <v>4120</v>
      </c>
      <c r="D550" s="30" t="s">
        <v>91</v>
      </c>
      <c r="E550" s="22">
        <f>'[1]Arkusz1'!N539</f>
        <v>40</v>
      </c>
      <c r="F550" s="23">
        <f>'[1]Arkusz1'!I539</f>
        <v>40</v>
      </c>
      <c r="G550" s="31"/>
      <c r="H550" s="31"/>
      <c r="I550" s="23">
        <f t="shared" si="45"/>
        <v>40</v>
      </c>
      <c r="J550" s="22">
        <f>'[1]Arkusz1'!M539</f>
        <v>0</v>
      </c>
      <c r="K550" s="32"/>
      <c r="L550" s="32"/>
      <c r="M550" s="22">
        <f t="shared" si="46"/>
        <v>0</v>
      </c>
      <c r="N550" s="22">
        <f t="shared" si="47"/>
        <v>40</v>
      </c>
    </row>
    <row r="551" spans="1:14" ht="15">
      <c r="A551" s="39"/>
      <c r="B551" s="30"/>
      <c r="C551" s="29">
        <v>4170</v>
      </c>
      <c r="D551" s="30" t="s">
        <v>36</v>
      </c>
      <c r="E551" s="22">
        <f>'[1]Arkusz1'!N540</f>
        <v>8400</v>
      </c>
      <c r="F551" s="23">
        <f>'[1]Arkusz1'!I540</f>
        <v>8400</v>
      </c>
      <c r="G551" s="31"/>
      <c r="H551" s="31">
        <v>8400</v>
      </c>
      <c r="I551" s="23">
        <f t="shared" si="45"/>
        <v>0</v>
      </c>
      <c r="J551" s="22">
        <f>'[1]Arkusz1'!M540</f>
        <v>0</v>
      </c>
      <c r="K551" s="32"/>
      <c r="L551" s="32"/>
      <c r="M551" s="22">
        <f t="shared" si="46"/>
        <v>0</v>
      </c>
      <c r="N551" s="22">
        <f t="shared" si="47"/>
        <v>0</v>
      </c>
    </row>
    <row r="552" spans="1:14" ht="15">
      <c r="A552" s="39"/>
      <c r="B552" s="30"/>
      <c r="C552" s="29">
        <v>4210</v>
      </c>
      <c r="D552" s="30" t="s">
        <v>37</v>
      </c>
      <c r="E552" s="22">
        <f>'[1]Arkusz1'!N541</f>
        <v>9000</v>
      </c>
      <c r="F552" s="23">
        <f>'[1]Arkusz1'!I541</f>
        <v>9000</v>
      </c>
      <c r="G552" s="31"/>
      <c r="H552" s="31">
        <v>9000</v>
      </c>
      <c r="I552" s="23">
        <f t="shared" si="45"/>
        <v>0</v>
      </c>
      <c r="J552" s="22">
        <f>'[1]Arkusz1'!M541</f>
        <v>0</v>
      </c>
      <c r="K552" s="32"/>
      <c r="L552" s="32"/>
      <c r="M552" s="22">
        <f t="shared" si="46"/>
        <v>0</v>
      </c>
      <c r="N552" s="22">
        <f t="shared" si="47"/>
        <v>0</v>
      </c>
    </row>
    <row r="553" spans="1:14" ht="15">
      <c r="A553" s="39"/>
      <c r="B553" s="30"/>
      <c r="C553" s="29">
        <v>4260</v>
      </c>
      <c r="D553" s="30" t="s">
        <v>70</v>
      </c>
      <c r="E553" s="22">
        <f>'[1]Arkusz1'!N542</f>
        <v>4600</v>
      </c>
      <c r="F553" s="23">
        <f>'[1]Arkusz1'!I542</f>
        <v>4600</v>
      </c>
      <c r="G553" s="31"/>
      <c r="H553" s="31">
        <v>4600</v>
      </c>
      <c r="I553" s="23">
        <f t="shared" si="45"/>
        <v>0</v>
      </c>
      <c r="J553" s="22">
        <f>'[1]Arkusz1'!M542</f>
        <v>0</v>
      </c>
      <c r="K553" s="32"/>
      <c r="L553" s="32"/>
      <c r="M553" s="22">
        <f t="shared" si="46"/>
        <v>0</v>
      </c>
      <c r="N553" s="22">
        <f t="shared" si="47"/>
        <v>0</v>
      </c>
    </row>
    <row r="554" spans="1:14" ht="14.25" customHeight="1">
      <c r="A554" s="39"/>
      <c r="B554" s="30"/>
      <c r="C554" s="29">
        <v>4270</v>
      </c>
      <c r="D554" s="30" t="s">
        <v>183</v>
      </c>
      <c r="E554" s="22">
        <f>'[1]Arkusz1'!N543</f>
        <v>5000</v>
      </c>
      <c r="F554" s="23">
        <f>'[1]Arkusz1'!I543</f>
        <v>5000</v>
      </c>
      <c r="G554" s="31"/>
      <c r="H554" s="31">
        <v>5000</v>
      </c>
      <c r="I554" s="23">
        <f t="shared" si="45"/>
        <v>0</v>
      </c>
      <c r="J554" s="22">
        <f>'[1]Arkusz1'!M543</f>
        <v>0</v>
      </c>
      <c r="K554" s="32"/>
      <c r="L554" s="32"/>
      <c r="M554" s="22">
        <f t="shared" si="46"/>
        <v>0</v>
      </c>
      <c r="N554" s="22">
        <f t="shared" si="47"/>
        <v>0</v>
      </c>
    </row>
    <row r="555" spans="1:14" ht="14.25" customHeight="1">
      <c r="A555" s="39"/>
      <c r="B555" s="30"/>
      <c r="C555" s="29">
        <v>4300</v>
      </c>
      <c r="D555" s="30" t="s">
        <v>64</v>
      </c>
      <c r="E555" s="22">
        <f>'[1]Arkusz1'!N544</f>
        <v>11680</v>
      </c>
      <c r="F555" s="23">
        <f>'[1]Arkusz1'!I544</f>
        <v>11680</v>
      </c>
      <c r="G555" s="31"/>
      <c r="H555" s="31">
        <v>7000</v>
      </c>
      <c r="I555" s="23">
        <f t="shared" si="45"/>
        <v>4680</v>
      </c>
      <c r="J555" s="22">
        <f>'[1]Arkusz1'!M544</f>
        <v>0</v>
      </c>
      <c r="K555" s="32"/>
      <c r="L555" s="32"/>
      <c r="M555" s="22">
        <f t="shared" si="46"/>
        <v>0</v>
      </c>
      <c r="N555" s="22">
        <f t="shared" si="47"/>
        <v>4680</v>
      </c>
    </row>
    <row r="556" spans="1:14" ht="12.75" customHeight="1">
      <c r="A556" s="39"/>
      <c r="B556" s="30"/>
      <c r="C556" s="29">
        <v>4430</v>
      </c>
      <c r="D556" s="30" t="s">
        <v>39</v>
      </c>
      <c r="E556" s="22">
        <f>'[1]Arkusz1'!N545</f>
        <v>1200</v>
      </c>
      <c r="F556" s="23">
        <f>'[1]Arkusz1'!I545</f>
        <v>1200</v>
      </c>
      <c r="G556" s="31"/>
      <c r="H556" s="31"/>
      <c r="I556" s="23">
        <f t="shared" si="45"/>
        <v>1200</v>
      </c>
      <c r="J556" s="22">
        <f>'[1]Arkusz1'!M545</f>
        <v>0</v>
      </c>
      <c r="K556" s="32"/>
      <c r="L556" s="32"/>
      <c r="M556" s="22">
        <f t="shared" si="46"/>
        <v>0</v>
      </c>
      <c r="N556" s="22">
        <f t="shared" si="47"/>
        <v>1200</v>
      </c>
    </row>
    <row r="557" spans="1:14" ht="12.75" customHeight="1">
      <c r="A557" s="39"/>
      <c r="B557" s="30"/>
      <c r="C557" s="29"/>
      <c r="D557" s="30"/>
      <c r="E557" s="22"/>
      <c r="F557" s="23"/>
      <c r="G557" s="31"/>
      <c r="H557" s="31"/>
      <c r="I557" s="23"/>
      <c r="J557" s="22"/>
      <c r="K557" s="32"/>
      <c r="L557" s="32"/>
      <c r="M557" s="22"/>
      <c r="N557" s="22"/>
    </row>
    <row r="558" spans="1:14" s="24" customFormat="1" ht="12.75" customHeight="1">
      <c r="A558" s="35">
        <v>900</v>
      </c>
      <c r="B558" s="40"/>
      <c r="C558" s="19"/>
      <c r="D558" s="40" t="s">
        <v>190</v>
      </c>
      <c r="E558" s="22">
        <f>'[1]Arkusz1'!N547</f>
        <v>1544649</v>
      </c>
      <c r="F558" s="23">
        <f>'[1]Arkusz1'!I547</f>
        <v>413649</v>
      </c>
      <c r="G558" s="22">
        <f>G559+G566+G570+G574+G577+G583+G587</f>
        <v>88000</v>
      </c>
      <c r="H558" s="22">
        <f>H559+H566+H570+H574+H577+H583+H587</f>
        <v>0</v>
      </c>
      <c r="I558" s="23">
        <f t="shared" si="45"/>
        <v>501649</v>
      </c>
      <c r="J558" s="22">
        <f>'[1]Arkusz1'!M547</f>
        <v>1131000</v>
      </c>
      <c r="K558" s="22">
        <f>K566+K570+K577+K583+K587+K559+K574</f>
        <v>97000</v>
      </c>
      <c r="L558" s="22">
        <f>L566+L570+L577+L583+L587+L559+L574</f>
        <v>7500</v>
      </c>
      <c r="M558" s="22">
        <f t="shared" si="46"/>
        <v>1220500</v>
      </c>
      <c r="N558" s="22">
        <f t="shared" si="47"/>
        <v>1722149</v>
      </c>
    </row>
    <row r="559" spans="1:14" s="24" customFormat="1" ht="12.75" customHeight="1">
      <c r="A559" s="46"/>
      <c r="B559" s="47">
        <v>90002</v>
      </c>
      <c r="C559" s="49"/>
      <c r="D559" s="47" t="s">
        <v>191</v>
      </c>
      <c r="E559" s="22">
        <f>'[1]Arkusz1'!N548</f>
        <v>37329</v>
      </c>
      <c r="F559" s="23">
        <f>'[1]Arkusz1'!I548</f>
        <v>37329</v>
      </c>
      <c r="G559" s="27">
        <f>SUM(G560:G564)</f>
        <v>15000</v>
      </c>
      <c r="H559" s="27">
        <f>SUM(H560:H564)</f>
        <v>0</v>
      </c>
      <c r="I559" s="23">
        <f t="shared" si="45"/>
        <v>52329</v>
      </c>
      <c r="J559" s="22">
        <f>'[1]Arkusz1'!M548</f>
        <v>0</v>
      </c>
      <c r="K559" s="28">
        <f>SUM(K561:K564)</f>
        <v>0</v>
      </c>
      <c r="L559" s="28">
        <f>SUM(L560:L561)</f>
        <v>0</v>
      </c>
      <c r="M559" s="22">
        <f t="shared" si="46"/>
        <v>0</v>
      </c>
      <c r="N559" s="22">
        <f t="shared" si="47"/>
        <v>52329</v>
      </c>
    </row>
    <row r="560" spans="1:14" ht="12" customHeight="1">
      <c r="A560" s="46"/>
      <c r="B560" s="52"/>
      <c r="C560" s="25"/>
      <c r="D560" s="30" t="s">
        <v>132</v>
      </c>
      <c r="E560" s="22"/>
      <c r="F560" s="23"/>
      <c r="G560" s="31"/>
      <c r="H560" s="31"/>
      <c r="I560" s="23"/>
      <c r="J560" s="22"/>
      <c r="K560" s="32"/>
      <c r="L560" s="32"/>
      <c r="M560" s="22"/>
      <c r="N560" s="22"/>
    </row>
    <row r="561" spans="1:14" ht="12.75" customHeight="1">
      <c r="A561" s="46"/>
      <c r="B561" s="47"/>
      <c r="C561" s="29">
        <v>2310</v>
      </c>
      <c r="D561" s="30" t="s">
        <v>133</v>
      </c>
      <c r="E561" s="22">
        <f>'[1]Arkusz1'!N550</f>
        <v>12566</v>
      </c>
      <c r="F561" s="23">
        <f>'[1]Arkusz1'!I550</f>
        <v>12566</v>
      </c>
      <c r="G561" s="31"/>
      <c r="H561" s="31"/>
      <c r="I561" s="23">
        <f t="shared" si="45"/>
        <v>12566</v>
      </c>
      <c r="J561" s="22">
        <f>'[1]Arkusz1'!M550</f>
        <v>0</v>
      </c>
      <c r="K561" s="32"/>
      <c r="L561" s="32"/>
      <c r="M561" s="22">
        <f t="shared" si="46"/>
        <v>0</v>
      </c>
      <c r="N561" s="22">
        <f t="shared" si="47"/>
        <v>12566</v>
      </c>
    </row>
    <row r="562" spans="1:14" ht="24.75" customHeight="1">
      <c r="A562" s="46"/>
      <c r="B562" s="47"/>
      <c r="C562" s="29">
        <v>2710</v>
      </c>
      <c r="D562" s="37" t="s">
        <v>107</v>
      </c>
      <c r="E562" s="22">
        <f>'[1]Arkusz1'!N551</f>
        <v>10000</v>
      </c>
      <c r="F562" s="23">
        <f>'[1]Arkusz1'!I551</f>
        <v>10000</v>
      </c>
      <c r="G562" s="31"/>
      <c r="H562" s="31"/>
      <c r="I562" s="23">
        <f>F562+G562-H562</f>
        <v>10000</v>
      </c>
      <c r="J562" s="22">
        <f>'[1]Arkusz1'!M551</f>
        <v>0</v>
      </c>
      <c r="K562" s="32"/>
      <c r="L562" s="32"/>
      <c r="M562" s="22">
        <f>J562+K562-L562</f>
        <v>0</v>
      </c>
      <c r="N562" s="22">
        <f>I562+M562</f>
        <v>10000</v>
      </c>
    </row>
    <row r="563" spans="1:14" ht="12.75" customHeight="1">
      <c r="A563" s="46"/>
      <c r="B563" s="47"/>
      <c r="C563" s="29">
        <v>4210</v>
      </c>
      <c r="D563" s="30" t="s">
        <v>37</v>
      </c>
      <c r="E563" s="22">
        <f>'[1]Arkusz1'!N552</f>
        <v>8863</v>
      </c>
      <c r="F563" s="23">
        <f>'[1]Arkusz1'!I552</f>
        <v>8863</v>
      </c>
      <c r="G563" s="31">
        <v>10000</v>
      </c>
      <c r="H563" s="31"/>
      <c r="I563" s="23">
        <f t="shared" si="45"/>
        <v>18863</v>
      </c>
      <c r="J563" s="22">
        <f>'[1]Arkusz1'!M552</f>
        <v>0</v>
      </c>
      <c r="K563" s="32"/>
      <c r="L563" s="32"/>
      <c r="M563" s="22">
        <f t="shared" si="46"/>
        <v>0</v>
      </c>
      <c r="N563" s="22">
        <f t="shared" si="47"/>
        <v>18863</v>
      </c>
    </row>
    <row r="564" spans="1:14" ht="12.75" customHeight="1">
      <c r="A564" s="46"/>
      <c r="B564" s="47"/>
      <c r="C564" s="29">
        <v>4300</v>
      </c>
      <c r="D564" s="30" t="s">
        <v>64</v>
      </c>
      <c r="E564" s="22">
        <f>'[1]Arkusz1'!N553</f>
        <v>5900</v>
      </c>
      <c r="F564" s="23">
        <f>'[1]Arkusz1'!I553</f>
        <v>5900</v>
      </c>
      <c r="G564" s="31">
        <v>5000</v>
      </c>
      <c r="H564" s="31"/>
      <c r="I564" s="23">
        <f t="shared" si="45"/>
        <v>10900</v>
      </c>
      <c r="J564" s="22">
        <f>'[1]Arkusz1'!M553</f>
        <v>0</v>
      </c>
      <c r="K564" s="32"/>
      <c r="L564" s="32"/>
      <c r="M564" s="22">
        <f t="shared" si="46"/>
        <v>0</v>
      </c>
      <c r="N564" s="22">
        <f t="shared" si="47"/>
        <v>10900</v>
      </c>
    </row>
    <row r="565" spans="1:14" ht="12.75" customHeight="1">
      <c r="A565" s="46"/>
      <c r="B565" s="47"/>
      <c r="C565" s="29"/>
      <c r="D565" s="30"/>
      <c r="E565" s="22"/>
      <c r="F565" s="23"/>
      <c r="G565" s="27"/>
      <c r="H565" s="27"/>
      <c r="I565" s="23"/>
      <c r="J565" s="22"/>
      <c r="K565" s="32"/>
      <c r="L565" s="32"/>
      <c r="M565" s="22"/>
      <c r="N565" s="22"/>
    </row>
    <row r="566" spans="1:14" s="24" customFormat="1" ht="12.75" customHeight="1">
      <c r="A566" s="38"/>
      <c r="B566" s="26">
        <v>90003</v>
      </c>
      <c r="C566" s="25"/>
      <c r="D566" s="26" t="s">
        <v>192</v>
      </c>
      <c r="E566" s="22">
        <f>'[1]Arkusz1'!N555</f>
        <v>41700</v>
      </c>
      <c r="F566" s="23">
        <f>'[1]Arkusz1'!I555</f>
        <v>41700</v>
      </c>
      <c r="G566" s="27">
        <f>SUM(G567:G568)</f>
        <v>13000</v>
      </c>
      <c r="H566" s="27">
        <f>SUM(H567:H568)</f>
        <v>0</v>
      </c>
      <c r="I566" s="23">
        <f t="shared" si="45"/>
        <v>54700</v>
      </c>
      <c r="J566" s="22">
        <f>'[1]Arkusz1'!M555</f>
        <v>0</v>
      </c>
      <c r="K566" s="28">
        <f>SUM(K567)</f>
        <v>0</v>
      </c>
      <c r="L566" s="28">
        <f>SUM(L567)</f>
        <v>0</v>
      </c>
      <c r="M566" s="22">
        <f t="shared" si="46"/>
        <v>0</v>
      </c>
      <c r="N566" s="22">
        <f t="shared" si="47"/>
        <v>54700</v>
      </c>
    </row>
    <row r="567" spans="1:14" ht="14.25" customHeight="1">
      <c r="A567" s="39"/>
      <c r="B567" s="30"/>
      <c r="C567" s="29">
        <v>4300</v>
      </c>
      <c r="D567" s="30" t="s">
        <v>64</v>
      </c>
      <c r="E567" s="22">
        <f>'[1]Arkusz1'!N556</f>
        <v>35700</v>
      </c>
      <c r="F567" s="23">
        <f>'[1]Arkusz1'!I556</f>
        <v>35700</v>
      </c>
      <c r="G567" s="31">
        <v>10000</v>
      </c>
      <c r="H567" s="31"/>
      <c r="I567" s="23">
        <f>F567+G567-H567</f>
        <v>45700</v>
      </c>
      <c r="J567" s="22">
        <f>'[1]Arkusz1'!M556</f>
        <v>0</v>
      </c>
      <c r="K567" s="32"/>
      <c r="L567" s="32"/>
      <c r="M567" s="22">
        <f>J567+K567-L567</f>
        <v>0</v>
      </c>
      <c r="N567" s="22">
        <f>I567+M567</f>
        <v>45700</v>
      </c>
    </row>
    <row r="568" spans="1:14" ht="12.75" customHeight="1">
      <c r="A568" s="46"/>
      <c r="B568" s="47"/>
      <c r="C568" s="29">
        <v>4210</v>
      </c>
      <c r="D568" s="30" t="s">
        <v>37</v>
      </c>
      <c r="E568" s="22">
        <f>'[1]Arkusz1'!N557</f>
        <v>6000</v>
      </c>
      <c r="F568" s="23">
        <f>'[1]Arkusz1'!I557</f>
        <v>6000</v>
      </c>
      <c r="G568" s="31">
        <v>3000</v>
      </c>
      <c r="H568" s="31"/>
      <c r="I568" s="23">
        <f>F568+G568-H568</f>
        <v>9000</v>
      </c>
      <c r="J568" s="22">
        <f>'[1]Arkusz1'!M557</f>
        <v>0</v>
      </c>
      <c r="K568" s="32"/>
      <c r="L568" s="32"/>
      <c r="M568" s="22">
        <f>J568+K568-L568</f>
        <v>0</v>
      </c>
      <c r="N568" s="22">
        <f>I568+M568</f>
        <v>9000</v>
      </c>
    </row>
    <row r="569" spans="1:14" ht="15">
      <c r="A569" s="39"/>
      <c r="B569" s="29"/>
      <c r="C569" s="29"/>
      <c r="D569" s="30"/>
      <c r="E569" s="22"/>
      <c r="F569" s="23"/>
      <c r="G569" s="31"/>
      <c r="H569" s="31"/>
      <c r="I569" s="23"/>
      <c r="J569" s="22"/>
      <c r="K569" s="32"/>
      <c r="L569" s="32"/>
      <c r="M569" s="22"/>
      <c r="N569" s="22"/>
    </row>
    <row r="570" spans="1:14" s="24" customFormat="1" ht="12.75" customHeight="1">
      <c r="A570" s="38"/>
      <c r="B570" s="25">
        <v>90004</v>
      </c>
      <c r="C570" s="25"/>
      <c r="D570" s="26" t="s">
        <v>193</v>
      </c>
      <c r="E570" s="22">
        <f>'[1]Arkusz1'!N559</f>
        <v>48000</v>
      </c>
      <c r="F570" s="23">
        <f>'[1]Arkusz1'!I559</f>
        <v>48000</v>
      </c>
      <c r="G570" s="27">
        <f>SUM(G571:G572)</f>
        <v>10000</v>
      </c>
      <c r="H570" s="27">
        <f>SUM(H571:H572)</f>
        <v>0</v>
      </c>
      <c r="I570" s="23">
        <f>F570+G570-H570</f>
        <v>58000</v>
      </c>
      <c r="J570" s="22">
        <f>'[1]Arkusz1'!M559</f>
        <v>0</v>
      </c>
      <c r="K570" s="28">
        <f>SUM(K572)</f>
        <v>0</v>
      </c>
      <c r="L570" s="28">
        <f>SUM(L572)</f>
        <v>0</v>
      </c>
      <c r="M570" s="22">
        <f>J570+K570-L570</f>
        <v>0</v>
      </c>
      <c r="N570" s="22">
        <f>I570+M570</f>
        <v>58000</v>
      </c>
    </row>
    <row r="571" spans="1:14" s="24" customFormat="1" ht="12.75" customHeight="1">
      <c r="A571" s="38"/>
      <c r="B571" s="25"/>
      <c r="C571" s="29">
        <v>4210</v>
      </c>
      <c r="D571" s="30" t="s">
        <v>37</v>
      </c>
      <c r="E571" s="22">
        <f>'[1]Arkusz1'!N560</f>
        <v>6000</v>
      </c>
      <c r="F571" s="23">
        <f>'[1]Arkusz1'!I560</f>
        <v>6000</v>
      </c>
      <c r="G571" s="31"/>
      <c r="H571" s="27"/>
      <c r="I571" s="23">
        <f>F571+G571-H571</f>
        <v>6000</v>
      </c>
      <c r="J571" s="22">
        <f>'[1]Arkusz1'!M560</f>
        <v>0</v>
      </c>
      <c r="K571" s="28"/>
      <c r="L571" s="28"/>
      <c r="M571" s="22">
        <f>J571+K571-L571</f>
        <v>0</v>
      </c>
      <c r="N571" s="22">
        <f>I571+M571</f>
        <v>6000</v>
      </c>
    </row>
    <row r="572" spans="1:14" ht="12.75" customHeight="1">
      <c r="A572" s="39"/>
      <c r="B572" s="29"/>
      <c r="C572" s="29">
        <v>4300</v>
      </c>
      <c r="D572" s="30" t="s">
        <v>64</v>
      </c>
      <c r="E572" s="22">
        <f>'[1]Arkusz1'!N561</f>
        <v>42000</v>
      </c>
      <c r="F572" s="23">
        <f>'[1]Arkusz1'!I561</f>
        <v>42000</v>
      </c>
      <c r="G572" s="31">
        <v>10000</v>
      </c>
      <c r="H572" s="31"/>
      <c r="I572" s="23">
        <f>F572+G572-H572</f>
        <v>52000</v>
      </c>
      <c r="J572" s="22">
        <f>'[1]Arkusz1'!M561</f>
        <v>0</v>
      </c>
      <c r="K572" s="32"/>
      <c r="L572" s="32"/>
      <c r="M572" s="22">
        <f>J572+K572-L572</f>
        <v>0</v>
      </c>
      <c r="N572" s="22">
        <f>I572+M572</f>
        <v>52000</v>
      </c>
    </row>
    <row r="573" spans="1:14" ht="12.75" customHeight="1">
      <c r="A573" s="39"/>
      <c r="B573" s="29"/>
      <c r="C573" s="29"/>
      <c r="D573" s="30"/>
      <c r="E573" s="22"/>
      <c r="F573" s="23"/>
      <c r="G573" s="31"/>
      <c r="H573" s="31"/>
      <c r="I573" s="23"/>
      <c r="J573" s="22"/>
      <c r="K573" s="32"/>
      <c r="L573" s="32"/>
      <c r="M573" s="22"/>
      <c r="N573" s="22"/>
    </row>
    <row r="574" spans="1:14" s="24" customFormat="1" ht="12.75" customHeight="1">
      <c r="A574" s="38"/>
      <c r="B574" s="25">
        <v>90013</v>
      </c>
      <c r="C574" s="25"/>
      <c r="D574" s="26" t="s">
        <v>194</v>
      </c>
      <c r="E574" s="22">
        <f>'[1]Arkusz1'!N563</f>
        <v>5880</v>
      </c>
      <c r="F574" s="23">
        <f>'[1]Arkusz1'!I563</f>
        <v>5880</v>
      </c>
      <c r="G574" s="27">
        <f>SUM(G575)</f>
        <v>0</v>
      </c>
      <c r="H574" s="27">
        <f>SUM(H575)</f>
        <v>0</v>
      </c>
      <c r="I574" s="23">
        <f>F574+G574-H574</f>
        <v>5880</v>
      </c>
      <c r="J574" s="22">
        <f>'[1]Arkusz1'!M563</f>
        <v>0</v>
      </c>
      <c r="K574" s="28">
        <f>SUM(K575)</f>
        <v>0</v>
      </c>
      <c r="L574" s="28">
        <f>SUM(L575)</f>
        <v>0</v>
      </c>
      <c r="M574" s="22">
        <f>J574+K574-L574</f>
        <v>0</v>
      </c>
      <c r="N574" s="22">
        <f>I574+M574</f>
        <v>5880</v>
      </c>
    </row>
    <row r="575" spans="1:14" ht="13.5" customHeight="1">
      <c r="A575" s="39"/>
      <c r="B575" s="29"/>
      <c r="C575" s="29">
        <v>4300</v>
      </c>
      <c r="D575" s="30" t="s">
        <v>64</v>
      </c>
      <c r="E575" s="22">
        <f>'[1]Arkusz1'!N564</f>
        <v>5880</v>
      </c>
      <c r="F575" s="23">
        <f>'[1]Arkusz1'!I564</f>
        <v>5880</v>
      </c>
      <c r="G575" s="31"/>
      <c r="H575" s="31"/>
      <c r="I575" s="23">
        <f>F575+G575-H575</f>
        <v>5880</v>
      </c>
      <c r="J575" s="22">
        <f>'[1]Arkusz1'!M564</f>
        <v>0</v>
      </c>
      <c r="K575" s="32"/>
      <c r="L575" s="32"/>
      <c r="M575" s="22">
        <f>J575+K575-L575</f>
        <v>0</v>
      </c>
      <c r="N575" s="22">
        <f>I575+M575</f>
        <v>5880</v>
      </c>
    </row>
    <row r="576" spans="1:14" ht="12.75" customHeight="1">
      <c r="A576" s="39"/>
      <c r="B576" s="29"/>
      <c r="C576" s="29"/>
      <c r="D576" s="30"/>
      <c r="E576" s="22"/>
      <c r="F576" s="23"/>
      <c r="G576" s="31"/>
      <c r="H576" s="31"/>
      <c r="I576" s="23"/>
      <c r="J576" s="22"/>
      <c r="K576" s="32"/>
      <c r="L576" s="32"/>
      <c r="M576" s="22"/>
      <c r="N576" s="22"/>
    </row>
    <row r="577" spans="1:14" s="24" customFormat="1" ht="12.75" customHeight="1">
      <c r="A577" s="38"/>
      <c r="B577" s="25">
        <v>90015</v>
      </c>
      <c r="C577" s="25"/>
      <c r="D577" s="26" t="s">
        <v>195</v>
      </c>
      <c r="E577" s="22">
        <f>'[1]Arkusz1'!N566</f>
        <v>260620</v>
      </c>
      <c r="F577" s="23">
        <f>'[1]Arkusz1'!I566</f>
        <v>225620</v>
      </c>
      <c r="G577" s="27">
        <f>SUM(G578:G581)</f>
        <v>50000</v>
      </c>
      <c r="H577" s="27">
        <f>SUM(H578:H581)</f>
        <v>0</v>
      </c>
      <c r="I577" s="23">
        <f aca="true" t="shared" si="48" ref="I577:I631">F577+G577-H577</f>
        <v>275620</v>
      </c>
      <c r="J577" s="22">
        <f>'[1]Arkusz1'!M566</f>
        <v>35000</v>
      </c>
      <c r="K577" s="28">
        <f>SUM(K578:K581)</f>
        <v>0</v>
      </c>
      <c r="L577" s="28">
        <f>SUM(L578:L581)</f>
        <v>7500</v>
      </c>
      <c r="M577" s="22">
        <f aca="true" t="shared" si="49" ref="M577:M631">J577+K577-L577</f>
        <v>27500</v>
      </c>
      <c r="N577" s="22">
        <f aca="true" t="shared" si="50" ref="N577:N631">I577+M577</f>
        <v>303120</v>
      </c>
    </row>
    <row r="578" spans="1:14" ht="12" customHeight="1">
      <c r="A578" s="39"/>
      <c r="B578" s="29" t="s">
        <v>196</v>
      </c>
      <c r="C578" s="29">
        <v>4260</v>
      </c>
      <c r="D578" s="30" t="s">
        <v>70</v>
      </c>
      <c r="E578" s="22">
        <f>'[1]Arkusz1'!N567</f>
        <v>165000</v>
      </c>
      <c r="F578" s="23">
        <f>'[1]Arkusz1'!I567</f>
        <v>165000</v>
      </c>
      <c r="G578" s="31">
        <v>50000</v>
      </c>
      <c r="H578" s="31"/>
      <c r="I578" s="23">
        <f t="shared" si="48"/>
        <v>215000</v>
      </c>
      <c r="J578" s="22">
        <f>'[1]Arkusz1'!M567</f>
        <v>0</v>
      </c>
      <c r="K578" s="32"/>
      <c r="L578" s="32"/>
      <c r="M578" s="22">
        <f t="shared" si="49"/>
        <v>0</v>
      </c>
      <c r="N578" s="22">
        <f t="shared" si="50"/>
        <v>215000</v>
      </c>
    </row>
    <row r="579" spans="1:14" ht="14.25" customHeight="1">
      <c r="A579" s="39"/>
      <c r="B579" s="29"/>
      <c r="C579" s="29">
        <v>4270</v>
      </c>
      <c r="D579" s="30" t="s">
        <v>183</v>
      </c>
      <c r="E579" s="22">
        <v>0</v>
      </c>
      <c r="F579" s="23">
        <v>0</v>
      </c>
      <c r="G579" s="31"/>
      <c r="H579" s="31"/>
      <c r="I579" s="23">
        <f t="shared" si="48"/>
        <v>0</v>
      </c>
      <c r="J579" s="22">
        <f>'[1]Arkusz1'!M568</f>
        <v>0</v>
      </c>
      <c r="K579" s="32"/>
      <c r="L579" s="32"/>
      <c r="M579" s="22">
        <f t="shared" si="49"/>
        <v>0</v>
      </c>
      <c r="N579" s="22">
        <f t="shared" si="50"/>
        <v>0</v>
      </c>
    </row>
    <row r="580" spans="1:14" ht="12.75" customHeight="1">
      <c r="A580" s="39"/>
      <c r="B580" s="29"/>
      <c r="C580" s="29">
        <v>4300</v>
      </c>
      <c r="D580" s="30" t="s">
        <v>38</v>
      </c>
      <c r="E580" s="22">
        <f>'[1]Arkusz1'!N569</f>
        <v>60620</v>
      </c>
      <c r="F580" s="23">
        <f>'[1]Arkusz1'!I569</f>
        <v>60620</v>
      </c>
      <c r="G580" s="31"/>
      <c r="H580" s="31"/>
      <c r="I580" s="23">
        <f t="shared" si="48"/>
        <v>60620</v>
      </c>
      <c r="J580" s="22">
        <f>'[1]Arkusz1'!M569</f>
        <v>0</v>
      </c>
      <c r="K580" s="32"/>
      <c r="L580" s="32"/>
      <c r="M580" s="22">
        <f t="shared" si="49"/>
        <v>0</v>
      </c>
      <c r="N580" s="22">
        <f t="shared" si="50"/>
        <v>60620</v>
      </c>
    </row>
    <row r="581" spans="1:14" ht="12.75" customHeight="1">
      <c r="A581" s="39"/>
      <c r="B581" s="29"/>
      <c r="C581" s="29">
        <v>6050</v>
      </c>
      <c r="D581" s="30" t="s">
        <v>197</v>
      </c>
      <c r="E581" s="22">
        <f>'[1]Arkusz1'!N570</f>
        <v>35000</v>
      </c>
      <c r="F581" s="23">
        <f>'[1]Arkusz1'!I570</f>
        <v>0</v>
      </c>
      <c r="G581" s="31"/>
      <c r="H581" s="31"/>
      <c r="I581" s="23">
        <f t="shared" si="48"/>
        <v>0</v>
      </c>
      <c r="J581" s="22">
        <f>'[1]Arkusz1'!M570</f>
        <v>35000</v>
      </c>
      <c r="K581" s="32"/>
      <c r="L581" s="32">
        <v>7500</v>
      </c>
      <c r="M581" s="22">
        <f t="shared" si="49"/>
        <v>27500</v>
      </c>
      <c r="N581" s="22">
        <f t="shared" si="50"/>
        <v>27500</v>
      </c>
    </row>
    <row r="582" spans="1:14" ht="12.75" customHeight="1">
      <c r="A582" s="39"/>
      <c r="B582" s="29"/>
      <c r="C582" s="29"/>
      <c r="D582" s="30"/>
      <c r="E582" s="22"/>
      <c r="F582" s="23"/>
      <c r="G582" s="31"/>
      <c r="H582" s="31"/>
      <c r="I582" s="23"/>
      <c r="J582" s="22"/>
      <c r="K582" s="32"/>
      <c r="L582" s="32"/>
      <c r="M582" s="22"/>
      <c r="N582" s="22"/>
    </row>
    <row r="583" spans="1:14" s="24" customFormat="1" ht="12.75" customHeight="1">
      <c r="A583" s="38"/>
      <c r="B583" s="25">
        <v>90017</v>
      </c>
      <c r="C583" s="25"/>
      <c r="D583" s="26" t="s">
        <v>198</v>
      </c>
      <c r="E583" s="22">
        <f>'[1]Arkusz1'!N572</f>
        <v>1069000</v>
      </c>
      <c r="F583" s="23">
        <f>'[1]Arkusz1'!I572</f>
        <v>0</v>
      </c>
      <c r="G583" s="27"/>
      <c r="H583" s="27"/>
      <c r="I583" s="23">
        <f t="shared" si="48"/>
        <v>0</v>
      </c>
      <c r="J583" s="22">
        <f>'[1]Arkusz1'!M572</f>
        <v>1069000</v>
      </c>
      <c r="K583" s="28">
        <f>SUM(K584:K585)</f>
        <v>97000</v>
      </c>
      <c r="L583" s="28">
        <f>SUM(L584:L585)</f>
        <v>0</v>
      </c>
      <c r="M583" s="22">
        <f t="shared" si="49"/>
        <v>1166000</v>
      </c>
      <c r="N583" s="22">
        <f t="shared" si="50"/>
        <v>1166000</v>
      </c>
    </row>
    <row r="584" spans="1:14" ht="12.75" customHeight="1">
      <c r="A584" s="39"/>
      <c r="B584" s="29"/>
      <c r="C584" s="29"/>
      <c r="D584" s="30" t="s">
        <v>199</v>
      </c>
      <c r="E584" s="22"/>
      <c r="F584" s="23"/>
      <c r="G584" s="31"/>
      <c r="H584" s="31"/>
      <c r="I584" s="23"/>
      <c r="J584" s="22"/>
      <c r="K584" s="32"/>
      <c r="L584" s="32"/>
      <c r="M584" s="22"/>
      <c r="N584" s="22"/>
    </row>
    <row r="585" spans="1:14" ht="12.75" customHeight="1">
      <c r="A585" s="39"/>
      <c r="B585" s="29"/>
      <c r="C585" s="29">
        <v>6210</v>
      </c>
      <c r="D585" s="53" t="s">
        <v>200</v>
      </c>
      <c r="E585" s="22">
        <f>'[1]Arkusz1'!N574</f>
        <v>1069000</v>
      </c>
      <c r="F585" s="23">
        <f>'[1]Arkusz1'!I574</f>
        <v>0</v>
      </c>
      <c r="G585" s="31"/>
      <c r="H585" s="31"/>
      <c r="I585" s="23">
        <f t="shared" si="48"/>
        <v>0</v>
      </c>
      <c r="J585" s="22">
        <f>'[1]Arkusz1'!M574</f>
        <v>1069000</v>
      </c>
      <c r="K585" s="32">
        <v>97000</v>
      </c>
      <c r="L585" s="32"/>
      <c r="M585" s="22">
        <f t="shared" si="49"/>
        <v>1166000</v>
      </c>
      <c r="N585" s="22">
        <f t="shared" si="50"/>
        <v>1166000</v>
      </c>
    </row>
    <row r="586" spans="1:14" ht="11.25" customHeight="1">
      <c r="A586" s="39"/>
      <c r="B586" s="29"/>
      <c r="C586" s="29"/>
      <c r="D586" s="30"/>
      <c r="E586" s="22"/>
      <c r="F586" s="23"/>
      <c r="G586" s="31"/>
      <c r="H586" s="31"/>
      <c r="I586" s="23"/>
      <c r="J586" s="22"/>
      <c r="K586" s="32"/>
      <c r="L586" s="32"/>
      <c r="M586" s="22"/>
      <c r="N586" s="22"/>
    </row>
    <row r="587" spans="1:14" s="24" customFormat="1" ht="12.75" customHeight="1">
      <c r="A587" s="38"/>
      <c r="B587" s="25">
        <v>90095</v>
      </c>
      <c r="C587" s="25"/>
      <c r="D587" s="26" t="s">
        <v>54</v>
      </c>
      <c r="E587" s="22">
        <f>'[1]Arkusz1'!N576</f>
        <v>82120</v>
      </c>
      <c r="F587" s="23">
        <f>'[1]Arkusz1'!I576</f>
        <v>55120</v>
      </c>
      <c r="G587" s="27">
        <f>SUM(G588:G594)</f>
        <v>0</v>
      </c>
      <c r="H587" s="27">
        <f>SUM(H588:H594)</f>
        <v>0</v>
      </c>
      <c r="I587" s="23">
        <f t="shared" si="48"/>
        <v>55120</v>
      </c>
      <c r="J587" s="22">
        <f>'[1]Arkusz1'!M576</f>
        <v>27000</v>
      </c>
      <c r="K587" s="28">
        <f>SUM(K588:K594)</f>
        <v>0</v>
      </c>
      <c r="L587" s="28">
        <f>SUM(L588:L594)</f>
        <v>0</v>
      </c>
      <c r="M587" s="22">
        <f t="shared" si="49"/>
        <v>27000</v>
      </c>
      <c r="N587" s="22">
        <f t="shared" si="50"/>
        <v>82120</v>
      </c>
    </row>
    <row r="588" spans="1:14" ht="12.75" customHeight="1">
      <c r="A588" s="39"/>
      <c r="B588" s="30"/>
      <c r="C588" s="29">
        <v>4110</v>
      </c>
      <c r="D588" s="30" t="s">
        <v>34</v>
      </c>
      <c r="E588" s="22">
        <f>'[1]Arkusz1'!N577</f>
        <v>940</v>
      </c>
      <c r="F588" s="23">
        <f>'[1]Arkusz1'!I577</f>
        <v>940</v>
      </c>
      <c r="G588" s="31"/>
      <c r="H588" s="31"/>
      <c r="I588" s="23">
        <f t="shared" si="48"/>
        <v>940</v>
      </c>
      <c r="J588" s="22">
        <f>'[1]Arkusz1'!M577</f>
        <v>0</v>
      </c>
      <c r="K588" s="32"/>
      <c r="L588" s="32"/>
      <c r="M588" s="22">
        <f t="shared" si="49"/>
        <v>0</v>
      </c>
      <c r="N588" s="22">
        <f t="shared" si="50"/>
        <v>940</v>
      </c>
    </row>
    <row r="589" spans="1:14" ht="12.75" customHeight="1">
      <c r="A589" s="39"/>
      <c r="B589" s="30"/>
      <c r="C589" s="29">
        <v>4170</v>
      </c>
      <c r="D589" s="30" t="s">
        <v>201</v>
      </c>
      <c r="E589" s="22">
        <f>'[1]Arkusz1'!N578</f>
        <v>6180</v>
      </c>
      <c r="F589" s="23">
        <f>'[1]Arkusz1'!I578</f>
        <v>6180</v>
      </c>
      <c r="G589" s="31"/>
      <c r="H589" s="31"/>
      <c r="I589" s="23">
        <f t="shared" si="48"/>
        <v>6180</v>
      </c>
      <c r="J589" s="22">
        <f>'[1]Arkusz1'!M578</f>
        <v>0</v>
      </c>
      <c r="K589" s="32"/>
      <c r="L589" s="32"/>
      <c r="M589" s="22">
        <f t="shared" si="49"/>
        <v>0</v>
      </c>
      <c r="N589" s="22">
        <f t="shared" si="50"/>
        <v>6180</v>
      </c>
    </row>
    <row r="590" spans="1:14" ht="12.75" customHeight="1">
      <c r="A590" s="39"/>
      <c r="B590" s="29"/>
      <c r="C590" s="29">
        <v>4210</v>
      </c>
      <c r="D590" s="30" t="s">
        <v>37</v>
      </c>
      <c r="E590" s="22">
        <f>'[1]Arkusz1'!N579</f>
        <v>4200</v>
      </c>
      <c r="F590" s="23">
        <f>'[1]Arkusz1'!I579</f>
        <v>4200</v>
      </c>
      <c r="G590" s="31"/>
      <c r="H590" s="31"/>
      <c r="I590" s="23">
        <f t="shared" si="48"/>
        <v>4200</v>
      </c>
      <c r="J590" s="22">
        <f>'[1]Arkusz1'!M579</f>
        <v>0</v>
      </c>
      <c r="K590" s="32"/>
      <c r="L590" s="32"/>
      <c r="M590" s="22">
        <f t="shared" si="49"/>
        <v>0</v>
      </c>
      <c r="N590" s="22">
        <f t="shared" si="50"/>
        <v>4200</v>
      </c>
    </row>
    <row r="591" spans="1:14" ht="12.75" customHeight="1">
      <c r="A591" s="39"/>
      <c r="B591" s="29"/>
      <c r="C591" s="29">
        <v>4260</v>
      </c>
      <c r="D591" s="30" t="s">
        <v>70</v>
      </c>
      <c r="E591" s="22">
        <f>'[1]Arkusz1'!N580</f>
        <v>39000</v>
      </c>
      <c r="F591" s="23">
        <f>'[1]Arkusz1'!I580</f>
        <v>39000</v>
      </c>
      <c r="G591" s="31"/>
      <c r="H591" s="31"/>
      <c r="I591" s="23">
        <f t="shared" si="48"/>
        <v>39000</v>
      </c>
      <c r="J591" s="22">
        <f>'[1]Arkusz1'!M580</f>
        <v>0</v>
      </c>
      <c r="K591" s="32"/>
      <c r="L591" s="32"/>
      <c r="M591" s="22">
        <f t="shared" si="49"/>
        <v>0</v>
      </c>
      <c r="N591" s="22">
        <f t="shared" si="50"/>
        <v>39000</v>
      </c>
    </row>
    <row r="592" spans="1:14" ht="12.75" customHeight="1">
      <c r="A592" s="39"/>
      <c r="B592" s="29"/>
      <c r="C592" s="29">
        <v>4270</v>
      </c>
      <c r="D592" s="30" t="s">
        <v>183</v>
      </c>
      <c r="E592" s="22">
        <f>'[1]Arkusz1'!N581</f>
        <v>3500</v>
      </c>
      <c r="F592" s="23">
        <f>'[1]Arkusz1'!I581</f>
        <v>3500</v>
      </c>
      <c r="G592" s="31"/>
      <c r="H592" s="31"/>
      <c r="I592" s="23">
        <f t="shared" si="48"/>
        <v>3500</v>
      </c>
      <c r="J592" s="22">
        <f>'[1]Arkusz1'!M581</f>
        <v>0</v>
      </c>
      <c r="K592" s="32"/>
      <c r="L592" s="32"/>
      <c r="M592" s="22">
        <f t="shared" si="49"/>
        <v>0</v>
      </c>
      <c r="N592" s="22">
        <f t="shared" si="50"/>
        <v>3500</v>
      </c>
    </row>
    <row r="593" spans="1:14" ht="12.75" customHeight="1">
      <c r="A593" s="39"/>
      <c r="B593" s="29"/>
      <c r="C593" s="29">
        <v>4300</v>
      </c>
      <c r="D593" s="30" t="s">
        <v>64</v>
      </c>
      <c r="E593" s="22">
        <f>'[1]Arkusz1'!N582</f>
        <v>1300</v>
      </c>
      <c r="F593" s="23">
        <f>'[1]Arkusz1'!I582</f>
        <v>1300</v>
      </c>
      <c r="G593" s="31"/>
      <c r="H593" s="31"/>
      <c r="I593" s="23">
        <f t="shared" si="48"/>
        <v>1300</v>
      </c>
      <c r="J593" s="22">
        <f>'[1]Arkusz1'!M582</f>
        <v>0</v>
      </c>
      <c r="K593" s="32"/>
      <c r="L593" s="32"/>
      <c r="M593" s="22">
        <f t="shared" si="49"/>
        <v>0</v>
      </c>
      <c r="N593" s="22">
        <f t="shared" si="50"/>
        <v>1300</v>
      </c>
    </row>
    <row r="594" spans="1:14" ht="12.75" customHeight="1">
      <c r="A594" s="39"/>
      <c r="B594" s="29"/>
      <c r="C594" s="29">
        <v>6050</v>
      </c>
      <c r="D594" s="30" t="s">
        <v>197</v>
      </c>
      <c r="E594" s="22">
        <f>'[1]Arkusz1'!N583</f>
        <v>27000</v>
      </c>
      <c r="F594" s="23">
        <f>'[1]Arkusz1'!I583</f>
        <v>0</v>
      </c>
      <c r="G594" s="31"/>
      <c r="H594" s="31"/>
      <c r="I594" s="23">
        <f>F594+G594-H594</f>
        <v>0</v>
      </c>
      <c r="J594" s="22">
        <f>'[1]Arkusz1'!M583</f>
        <v>27000</v>
      </c>
      <c r="K594" s="32"/>
      <c r="L594" s="32"/>
      <c r="M594" s="22">
        <f>J594+K594-L594</f>
        <v>27000</v>
      </c>
      <c r="N594" s="22">
        <f>I594+M594</f>
        <v>27000</v>
      </c>
    </row>
    <row r="595" spans="1:14" ht="12.75" customHeight="1">
      <c r="A595" s="39"/>
      <c r="B595" s="29"/>
      <c r="C595" s="29"/>
      <c r="D595" s="30"/>
      <c r="E595" s="22"/>
      <c r="F595" s="23"/>
      <c r="G595" s="31"/>
      <c r="H595" s="31"/>
      <c r="I595" s="23"/>
      <c r="J595" s="22"/>
      <c r="K595" s="32"/>
      <c r="L595" s="32"/>
      <c r="M595" s="22"/>
      <c r="N595" s="22"/>
    </row>
    <row r="596" spans="1:14" s="24" customFormat="1" ht="14.25" customHeight="1">
      <c r="A596" s="35">
        <v>921</v>
      </c>
      <c r="B596" s="19"/>
      <c r="C596" s="19"/>
      <c r="D596" s="40" t="s">
        <v>202</v>
      </c>
      <c r="E596" s="22">
        <f>'[1]Arkusz1'!N585</f>
        <v>920234.19</v>
      </c>
      <c r="F596" s="23">
        <f>'[1]Arkusz1'!I585</f>
        <v>456166</v>
      </c>
      <c r="G596" s="22">
        <f>G597+G613+G616</f>
        <v>62000</v>
      </c>
      <c r="H596" s="22">
        <f>H597+H613+H616</f>
        <v>0</v>
      </c>
      <c r="I596" s="23">
        <f t="shared" si="48"/>
        <v>518166</v>
      </c>
      <c r="J596" s="22">
        <f>'[1]Arkusz1'!M585</f>
        <v>464068.19</v>
      </c>
      <c r="K596" s="22">
        <f>K597+K613</f>
        <v>10400</v>
      </c>
      <c r="L596" s="22">
        <f>L597+L613</f>
        <v>207958.55</v>
      </c>
      <c r="M596" s="22">
        <f t="shared" si="49"/>
        <v>266509.64</v>
      </c>
      <c r="N596" s="22">
        <f t="shared" si="50"/>
        <v>784675.64</v>
      </c>
    </row>
    <row r="597" spans="1:14" s="24" customFormat="1" ht="12.75" customHeight="1">
      <c r="A597" s="38"/>
      <c r="B597" s="25">
        <v>92109</v>
      </c>
      <c r="C597" s="25"/>
      <c r="D597" s="26" t="s">
        <v>203</v>
      </c>
      <c r="E597" s="22">
        <f>'[1]Arkusz1'!N586</f>
        <v>802118.19</v>
      </c>
      <c r="F597" s="23">
        <f>'[1]Arkusz1'!I586</f>
        <v>338050</v>
      </c>
      <c r="G597" s="27">
        <f>SUM(G598:G611)</f>
        <v>62000</v>
      </c>
      <c r="H597" s="27">
        <f>SUM(H598:H611)</f>
        <v>0</v>
      </c>
      <c r="I597" s="23">
        <f t="shared" si="48"/>
        <v>400050</v>
      </c>
      <c r="J597" s="22">
        <f>'[1]Arkusz1'!M586</f>
        <v>464068.19</v>
      </c>
      <c r="K597" s="28">
        <f>SUM(K598:K611)</f>
        <v>10400</v>
      </c>
      <c r="L597" s="28">
        <f>SUM(L598:L611)</f>
        <v>207958.55</v>
      </c>
      <c r="M597" s="22">
        <f t="shared" si="49"/>
        <v>266509.64</v>
      </c>
      <c r="N597" s="22">
        <f t="shared" si="50"/>
        <v>666559.64</v>
      </c>
    </row>
    <row r="598" spans="1:14" ht="15">
      <c r="A598" s="39"/>
      <c r="B598" s="25"/>
      <c r="C598" s="29">
        <v>2480</v>
      </c>
      <c r="D598" s="30" t="s">
        <v>204</v>
      </c>
      <c r="E598" s="22">
        <f>'[1]Arkusz1'!N587</f>
        <v>320000</v>
      </c>
      <c r="F598" s="23">
        <f>'[1]Arkusz1'!I587</f>
        <v>320000</v>
      </c>
      <c r="G598" s="31">
        <v>60000</v>
      </c>
      <c r="H598" s="31"/>
      <c r="I598" s="23">
        <f t="shared" si="48"/>
        <v>380000</v>
      </c>
      <c r="J598" s="22">
        <f>'[1]Arkusz1'!M587</f>
        <v>0</v>
      </c>
      <c r="K598" s="32"/>
      <c r="L598" s="32"/>
      <c r="M598" s="22">
        <f t="shared" si="49"/>
        <v>0</v>
      </c>
      <c r="N598" s="22">
        <f t="shared" si="50"/>
        <v>380000</v>
      </c>
    </row>
    <row r="599" spans="1:14" ht="15">
      <c r="A599" s="39"/>
      <c r="B599" s="30"/>
      <c r="C599" s="29">
        <v>4040</v>
      </c>
      <c r="D599" s="30" t="s">
        <v>134</v>
      </c>
      <c r="E599" s="22">
        <f>'[1]Arkusz1'!N588</f>
        <v>4300</v>
      </c>
      <c r="F599" s="23">
        <f>'[1]Arkusz1'!I588</f>
        <v>4300</v>
      </c>
      <c r="G599" s="31"/>
      <c r="H599" s="31"/>
      <c r="I599" s="23">
        <f t="shared" si="48"/>
        <v>4300</v>
      </c>
      <c r="J599" s="22">
        <f>'[1]Arkusz1'!M588</f>
        <v>0</v>
      </c>
      <c r="K599" s="32"/>
      <c r="L599" s="32"/>
      <c r="M599" s="22">
        <f t="shared" si="49"/>
        <v>0</v>
      </c>
      <c r="N599" s="22">
        <f t="shared" si="50"/>
        <v>4300</v>
      </c>
    </row>
    <row r="600" spans="1:14" ht="15">
      <c r="A600" s="39"/>
      <c r="B600" s="30"/>
      <c r="C600" s="29">
        <v>4110</v>
      </c>
      <c r="D600" s="30" t="s">
        <v>34</v>
      </c>
      <c r="E600" s="22">
        <f>'[1]Arkusz1'!N589</f>
        <v>790</v>
      </c>
      <c r="F600" s="23">
        <f>'[1]Arkusz1'!I589</f>
        <v>790</v>
      </c>
      <c r="G600" s="31"/>
      <c r="H600" s="31"/>
      <c r="I600" s="23">
        <f t="shared" si="48"/>
        <v>790</v>
      </c>
      <c r="J600" s="22">
        <f>'[1]Arkusz1'!M589</f>
        <v>0</v>
      </c>
      <c r="K600" s="32"/>
      <c r="L600" s="32"/>
      <c r="M600" s="22">
        <f t="shared" si="49"/>
        <v>0</v>
      </c>
      <c r="N600" s="22">
        <f t="shared" si="50"/>
        <v>790</v>
      </c>
    </row>
    <row r="601" spans="1:14" ht="15">
      <c r="A601" s="39"/>
      <c r="B601" s="30"/>
      <c r="C601" s="29">
        <v>4120</v>
      </c>
      <c r="D601" s="30" t="s">
        <v>35</v>
      </c>
      <c r="E601" s="22">
        <f>'[1]Arkusz1'!N590</f>
        <v>140</v>
      </c>
      <c r="F601" s="23">
        <f>'[1]Arkusz1'!I590</f>
        <v>140</v>
      </c>
      <c r="G601" s="31"/>
      <c r="H601" s="31"/>
      <c r="I601" s="23">
        <f t="shared" si="48"/>
        <v>140</v>
      </c>
      <c r="J601" s="22">
        <f>'[1]Arkusz1'!M590</f>
        <v>0</v>
      </c>
      <c r="K601" s="32"/>
      <c r="L601" s="32"/>
      <c r="M601" s="22">
        <f t="shared" si="49"/>
        <v>0</v>
      </c>
      <c r="N601" s="22">
        <f t="shared" si="50"/>
        <v>140</v>
      </c>
    </row>
    <row r="602" spans="1:14" ht="15">
      <c r="A602" s="39"/>
      <c r="B602" s="30"/>
      <c r="C602" s="29">
        <v>4170</v>
      </c>
      <c r="D602" s="30" t="s">
        <v>201</v>
      </c>
      <c r="E602" s="22">
        <f>'[1]Arkusz1'!N591</f>
        <v>1000</v>
      </c>
      <c r="F602" s="23">
        <f>'[1]Arkusz1'!I591</f>
        <v>1000</v>
      </c>
      <c r="G602" s="31"/>
      <c r="H602" s="31"/>
      <c r="I602" s="23">
        <f t="shared" si="48"/>
        <v>1000</v>
      </c>
      <c r="J602" s="22">
        <f>'[1]Arkusz1'!M591</f>
        <v>0</v>
      </c>
      <c r="K602" s="32"/>
      <c r="L602" s="32"/>
      <c r="M602" s="22">
        <f t="shared" si="49"/>
        <v>0</v>
      </c>
      <c r="N602" s="22">
        <f t="shared" si="50"/>
        <v>1000</v>
      </c>
    </row>
    <row r="603" spans="1:14" ht="14.25" customHeight="1">
      <c r="A603" s="39"/>
      <c r="B603" s="30"/>
      <c r="C603" s="29">
        <v>4210</v>
      </c>
      <c r="D603" s="30" t="s">
        <v>137</v>
      </c>
      <c r="E603" s="22">
        <f>'[1]Arkusz1'!N592</f>
        <v>3200</v>
      </c>
      <c r="F603" s="23">
        <f>'[1]Arkusz1'!I592</f>
        <v>3200</v>
      </c>
      <c r="G603" s="31"/>
      <c r="H603" s="31"/>
      <c r="I603" s="23">
        <f t="shared" si="48"/>
        <v>3200</v>
      </c>
      <c r="J603" s="22">
        <f>'[1]Arkusz1'!M592</f>
        <v>0</v>
      </c>
      <c r="K603" s="32"/>
      <c r="L603" s="32"/>
      <c r="M603" s="22">
        <f t="shared" si="49"/>
        <v>0</v>
      </c>
      <c r="N603" s="22">
        <f t="shared" si="50"/>
        <v>3200</v>
      </c>
    </row>
    <row r="604" spans="1:14" ht="12.75" customHeight="1">
      <c r="A604" s="39"/>
      <c r="B604" s="30"/>
      <c r="C604" s="29">
        <v>4260</v>
      </c>
      <c r="D604" s="30" t="s">
        <v>70</v>
      </c>
      <c r="E604" s="22">
        <f>'[1]Arkusz1'!N593</f>
        <v>5720</v>
      </c>
      <c r="F604" s="23">
        <f>'[1]Arkusz1'!I593</f>
        <v>5720</v>
      </c>
      <c r="G604" s="31">
        <v>2000</v>
      </c>
      <c r="H604" s="31"/>
      <c r="I604" s="23">
        <f t="shared" si="48"/>
        <v>7720</v>
      </c>
      <c r="J604" s="22">
        <f>'[1]Arkusz1'!M593</f>
        <v>0</v>
      </c>
      <c r="K604" s="32"/>
      <c r="L604" s="32"/>
      <c r="M604" s="22">
        <f t="shared" si="49"/>
        <v>0</v>
      </c>
      <c r="N604" s="22">
        <f t="shared" si="50"/>
        <v>7720</v>
      </c>
    </row>
    <row r="605" spans="1:14" ht="12.75" customHeight="1">
      <c r="A605" s="39"/>
      <c r="B605" s="30"/>
      <c r="C605" s="29">
        <v>4270</v>
      </c>
      <c r="D605" s="30" t="s">
        <v>183</v>
      </c>
      <c r="E605" s="22">
        <f>'[1]Arkusz1'!N594</f>
        <v>1200</v>
      </c>
      <c r="F605" s="23">
        <f>'[1]Arkusz1'!I594</f>
        <v>1200</v>
      </c>
      <c r="G605" s="31"/>
      <c r="H605" s="31"/>
      <c r="I605" s="23">
        <f t="shared" si="48"/>
        <v>1200</v>
      </c>
      <c r="J605" s="22">
        <f>'[1]Arkusz1'!M594</f>
        <v>0</v>
      </c>
      <c r="K605" s="32"/>
      <c r="L605" s="32"/>
      <c r="M605" s="22">
        <f t="shared" si="49"/>
        <v>0</v>
      </c>
      <c r="N605" s="22">
        <f t="shared" si="50"/>
        <v>1200</v>
      </c>
    </row>
    <row r="606" spans="1:14" ht="13.5" customHeight="1">
      <c r="A606" s="39"/>
      <c r="B606" s="30"/>
      <c r="C606" s="29">
        <v>4300</v>
      </c>
      <c r="D606" s="30" t="s">
        <v>52</v>
      </c>
      <c r="E606" s="22">
        <f>'[1]Arkusz1'!N595</f>
        <v>1000</v>
      </c>
      <c r="F606" s="23">
        <f>'[1]Arkusz1'!I595</f>
        <v>1000</v>
      </c>
      <c r="G606" s="31"/>
      <c r="H606" s="31"/>
      <c r="I606" s="23">
        <f t="shared" si="48"/>
        <v>1000</v>
      </c>
      <c r="J606" s="22">
        <f>'[1]Arkusz1'!M595</f>
        <v>0</v>
      </c>
      <c r="K606" s="32"/>
      <c r="L606" s="32"/>
      <c r="M606" s="22">
        <f t="shared" si="49"/>
        <v>0</v>
      </c>
      <c r="N606" s="22">
        <f t="shared" si="50"/>
        <v>1000</v>
      </c>
    </row>
    <row r="607" spans="1:14" ht="13.5" customHeight="1">
      <c r="A607" s="39"/>
      <c r="B607" s="30"/>
      <c r="C607" s="29">
        <v>4430</v>
      </c>
      <c r="D607" s="30" t="s">
        <v>85</v>
      </c>
      <c r="E607" s="22">
        <f>'[1]Arkusz1'!N596</f>
        <v>700</v>
      </c>
      <c r="F607" s="23">
        <f>'[1]Arkusz1'!I596</f>
        <v>700</v>
      </c>
      <c r="G607" s="31"/>
      <c r="H607" s="31"/>
      <c r="I607" s="23">
        <f t="shared" si="48"/>
        <v>700</v>
      </c>
      <c r="J607" s="22">
        <f>'[1]Arkusz1'!M596</f>
        <v>0</v>
      </c>
      <c r="K607" s="32"/>
      <c r="L607" s="32"/>
      <c r="M607" s="22">
        <f t="shared" si="49"/>
        <v>0</v>
      </c>
      <c r="N607" s="22">
        <f t="shared" si="50"/>
        <v>700</v>
      </c>
    </row>
    <row r="608" spans="1:14" ht="15">
      <c r="A608" s="39"/>
      <c r="B608" s="30"/>
      <c r="C608" s="29">
        <v>6050</v>
      </c>
      <c r="D608" s="30" t="s">
        <v>197</v>
      </c>
      <c r="E608" s="22">
        <f>'[1]Arkusz1'!N597</f>
        <v>11620</v>
      </c>
      <c r="F608" s="23">
        <f>'[1]Arkusz1'!I597</f>
        <v>0</v>
      </c>
      <c r="G608" s="31"/>
      <c r="H608" s="31"/>
      <c r="I608" s="23">
        <f t="shared" si="48"/>
        <v>0</v>
      </c>
      <c r="J608" s="22">
        <f>'[1]Arkusz1'!M597</f>
        <v>11620</v>
      </c>
      <c r="K608" s="32"/>
      <c r="L608" s="32">
        <v>10400</v>
      </c>
      <c r="M608" s="22">
        <f t="shared" si="49"/>
        <v>1220</v>
      </c>
      <c r="N608" s="22">
        <f t="shared" si="50"/>
        <v>1220</v>
      </c>
    </row>
    <row r="609" spans="1:14" ht="15">
      <c r="A609" s="39"/>
      <c r="B609" s="30"/>
      <c r="C609" s="29">
        <v>6057</v>
      </c>
      <c r="D609" s="30" t="s">
        <v>197</v>
      </c>
      <c r="E609" s="22">
        <v>0</v>
      </c>
      <c r="F609" s="23">
        <f>'[1]Arkusz1'!I598</f>
        <v>0</v>
      </c>
      <c r="G609" s="31"/>
      <c r="H609" s="31"/>
      <c r="I609" s="23">
        <f>F609+G609-H609</f>
        <v>0</v>
      </c>
      <c r="J609" s="22">
        <v>0</v>
      </c>
      <c r="K609" s="32">
        <v>8840</v>
      </c>
      <c r="L609" s="32"/>
      <c r="M609" s="22">
        <f>J609+K609-L609</f>
        <v>8840</v>
      </c>
      <c r="N609" s="22">
        <f>I609+M609</f>
        <v>8840</v>
      </c>
    </row>
    <row r="610" spans="1:14" ht="15">
      <c r="A610" s="39"/>
      <c r="B610" s="30"/>
      <c r="C610" s="29">
        <v>6058</v>
      </c>
      <c r="D610" s="30" t="s">
        <v>197</v>
      </c>
      <c r="E610" s="22">
        <f>'[1]Arkusz1'!N598</f>
        <v>276852.5</v>
      </c>
      <c r="F610" s="23">
        <f>'[1]Arkusz1'!I598</f>
        <v>0</v>
      </c>
      <c r="G610" s="31"/>
      <c r="H610" s="31"/>
      <c r="I610" s="23">
        <f t="shared" si="48"/>
        <v>0</v>
      </c>
      <c r="J610" s="22">
        <f>'[1]Arkusz1'!M598</f>
        <v>276852.5</v>
      </c>
      <c r="K610" s="32"/>
      <c r="L610" s="32">
        <v>120691</v>
      </c>
      <c r="M610" s="22">
        <f t="shared" si="49"/>
        <v>156161.5</v>
      </c>
      <c r="N610" s="22">
        <f t="shared" si="50"/>
        <v>156161.5</v>
      </c>
    </row>
    <row r="611" spans="1:14" ht="12.75" customHeight="1">
      <c r="A611" s="39"/>
      <c r="B611" s="30"/>
      <c r="C611" s="29">
        <v>6059</v>
      </c>
      <c r="D611" s="30" t="s">
        <v>197</v>
      </c>
      <c r="E611" s="22">
        <f>'[1]Arkusz1'!N599</f>
        <v>175595.69</v>
      </c>
      <c r="F611" s="23">
        <f>'[1]Arkusz1'!I599</f>
        <v>0</v>
      </c>
      <c r="G611" s="31"/>
      <c r="H611" s="31"/>
      <c r="I611" s="23">
        <f t="shared" si="48"/>
        <v>0</v>
      </c>
      <c r="J611" s="22">
        <f>'[1]Arkusz1'!M599</f>
        <v>175595.69</v>
      </c>
      <c r="K611" s="32">
        <v>1560</v>
      </c>
      <c r="L611" s="32">
        <v>76867.55</v>
      </c>
      <c r="M611" s="22">
        <f t="shared" si="49"/>
        <v>100288.14</v>
      </c>
      <c r="N611" s="22">
        <f t="shared" si="50"/>
        <v>100288.14</v>
      </c>
    </row>
    <row r="612" spans="1:14" ht="13.5" customHeight="1">
      <c r="A612" s="39"/>
      <c r="B612" s="30"/>
      <c r="C612" s="29"/>
      <c r="D612" s="30"/>
      <c r="E612" s="22"/>
      <c r="F612" s="23"/>
      <c r="G612" s="31"/>
      <c r="H612" s="31"/>
      <c r="I612" s="23"/>
      <c r="J612" s="22"/>
      <c r="K612" s="32"/>
      <c r="L612" s="32"/>
      <c r="M612" s="22"/>
      <c r="N612" s="22"/>
    </row>
    <row r="613" spans="1:14" s="24" customFormat="1" ht="14.25">
      <c r="A613" s="38"/>
      <c r="B613" s="26">
        <v>92116</v>
      </c>
      <c r="C613" s="25"/>
      <c r="D613" s="26" t="s">
        <v>205</v>
      </c>
      <c r="E613" s="22">
        <f>'[1]Arkusz1'!N601</f>
        <v>117616</v>
      </c>
      <c r="F613" s="23">
        <f>'[1]Arkusz1'!I601</f>
        <v>117616</v>
      </c>
      <c r="G613" s="27"/>
      <c r="H613" s="27"/>
      <c r="I613" s="23">
        <f t="shared" si="48"/>
        <v>117616</v>
      </c>
      <c r="J613" s="22">
        <f>'[1]Arkusz1'!M601</f>
        <v>0</v>
      </c>
      <c r="K613" s="28">
        <f>SUM(K614:K619)</f>
        <v>0</v>
      </c>
      <c r="L613" s="28">
        <f>SUM(L614:L619)</f>
        <v>0</v>
      </c>
      <c r="M613" s="22">
        <f t="shared" si="49"/>
        <v>0</v>
      </c>
      <c r="N613" s="22">
        <f t="shared" si="50"/>
        <v>117616</v>
      </c>
    </row>
    <row r="614" spans="1:14" ht="15">
      <c r="A614" s="39"/>
      <c r="B614" s="30"/>
      <c r="C614" s="29">
        <v>2480</v>
      </c>
      <c r="D614" s="30" t="s">
        <v>204</v>
      </c>
      <c r="E614" s="22">
        <f>'[1]Arkusz1'!N602</f>
        <v>117616</v>
      </c>
      <c r="F614" s="23">
        <f>'[1]Arkusz1'!I602</f>
        <v>117616</v>
      </c>
      <c r="G614" s="31"/>
      <c r="H614" s="31"/>
      <c r="I614" s="23">
        <f t="shared" si="48"/>
        <v>117616</v>
      </c>
      <c r="J614" s="22">
        <f>'[1]Arkusz1'!M602</f>
        <v>0</v>
      </c>
      <c r="K614" s="32"/>
      <c r="L614" s="32"/>
      <c r="M614" s="22">
        <f t="shared" si="49"/>
        <v>0</v>
      </c>
      <c r="N614" s="22">
        <f t="shared" si="50"/>
        <v>117616</v>
      </c>
    </row>
    <row r="615" spans="1:14" ht="15">
      <c r="A615" s="39"/>
      <c r="B615" s="30"/>
      <c r="C615" s="29"/>
      <c r="D615" s="30"/>
      <c r="E615" s="22"/>
      <c r="F615" s="23"/>
      <c r="G615" s="31"/>
      <c r="H615" s="31"/>
      <c r="I615" s="23"/>
      <c r="J615" s="22"/>
      <c r="K615" s="32"/>
      <c r="L615" s="32"/>
      <c r="M615" s="22"/>
      <c r="N615" s="22"/>
    </row>
    <row r="616" spans="1:14" ht="15">
      <c r="A616" s="39"/>
      <c r="B616" s="26">
        <v>92195</v>
      </c>
      <c r="C616" s="29"/>
      <c r="D616" s="26" t="s">
        <v>54</v>
      </c>
      <c r="E616" s="22">
        <f>'[1]Arkusz1'!N604</f>
        <v>500</v>
      </c>
      <c r="F616" s="23">
        <f>'[1]Arkusz1'!I604</f>
        <v>500</v>
      </c>
      <c r="G616" s="27">
        <f>SUM(G617)</f>
        <v>0</v>
      </c>
      <c r="H616" s="27">
        <f>SUM(H617)</f>
        <v>0</v>
      </c>
      <c r="I616" s="23">
        <f t="shared" si="48"/>
        <v>500</v>
      </c>
      <c r="J616" s="22">
        <f>'[1]Arkusz1'!M604</f>
        <v>0</v>
      </c>
      <c r="K616" s="32"/>
      <c r="L616" s="32"/>
      <c r="M616" s="22">
        <f t="shared" si="49"/>
        <v>0</v>
      </c>
      <c r="N616" s="22">
        <f t="shared" si="50"/>
        <v>500</v>
      </c>
    </row>
    <row r="617" spans="1:14" ht="26.25">
      <c r="A617" s="39"/>
      <c r="B617" s="30"/>
      <c r="C617" s="29">
        <v>2710</v>
      </c>
      <c r="D617" s="37" t="s">
        <v>107</v>
      </c>
      <c r="E617" s="22">
        <f>'[1]Arkusz1'!N605</f>
        <v>500</v>
      </c>
      <c r="F617" s="23">
        <f>'[1]Arkusz1'!I605</f>
        <v>500</v>
      </c>
      <c r="G617" s="31"/>
      <c r="H617" s="31"/>
      <c r="I617" s="23">
        <f t="shared" si="48"/>
        <v>500</v>
      </c>
      <c r="J617" s="22">
        <f>'[1]Arkusz1'!M605</f>
        <v>0</v>
      </c>
      <c r="K617" s="32"/>
      <c r="L617" s="32"/>
      <c r="M617" s="22">
        <f t="shared" si="49"/>
        <v>0</v>
      </c>
      <c r="N617" s="22">
        <f t="shared" si="50"/>
        <v>500</v>
      </c>
    </row>
    <row r="618" spans="1:14" ht="15">
      <c r="A618" s="39"/>
      <c r="B618" s="30"/>
      <c r="C618" s="29"/>
      <c r="D618" s="30"/>
      <c r="E618" s="22"/>
      <c r="F618" s="23"/>
      <c r="G618" s="31"/>
      <c r="H618" s="31"/>
      <c r="I618" s="23"/>
      <c r="J618" s="22"/>
      <c r="K618" s="32"/>
      <c r="L618" s="32"/>
      <c r="M618" s="22"/>
      <c r="N618" s="22"/>
    </row>
    <row r="619" spans="1:14" ht="15">
      <c r="A619" s="39"/>
      <c r="B619" s="30"/>
      <c r="C619" s="29"/>
      <c r="D619" s="30"/>
      <c r="E619" s="22"/>
      <c r="F619" s="23"/>
      <c r="G619" s="31"/>
      <c r="H619" s="31"/>
      <c r="I619" s="23"/>
      <c r="J619" s="22"/>
      <c r="K619" s="32"/>
      <c r="L619" s="32"/>
      <c r="M619" s="22"/>
      <c r="N619" s="22"/>
    </row>
    <row r="620" spans="1:14" s="24" customFormat="1" ht="14.25">
      <c r="A620" s="35">
        <v>926</v>
      </c>
      <c r="B620" s="40"/>
      <c r="C620" s="19"/>
      <c r="D620" s="40" t="s">
        <v>206</v>
      </c>
      <c r="E620" s="22">
        <f>'[1]Arkusz1'!N608</f>
        <v>235562</v>
      </c>
      <c r="F620" s="23">
        <f>'[1]Arkusz1'!I608</f>
        <v>235562</v>
      </c>
      <c r="G620" s="22">
        <f>G621</f>
        <v>0</v>
      </c>
      <c r="H620" s="22">
        <f>H621</f>
        <v>26000</v>
      </c>
      <c r="I620" s="23">
        <f t="shared" si="48"/>
        <v>209562</v>
      </c>
      <c r="J620" s="22">
        <f>'[1]Arkusz1'!M608</f>
        <v>0</v>
      </c>
      <c r="K620" s="22">
        <f>K621</f>
        <v>0</v>
      </c>
      <c r="L620" s="22">
        <f>L621</f>
        <v>0</v>
      </c>
      <c r="M620" s="22">
        <f t="shared" si="49"/>
        <v>0</v>
      </c>
      <c r="N620" s="22">
        <f t="shared" si="50"/>
        <v>209562</v>
      </c>
    </row>
    <row r="621" spans="1:14" s="24" customFormat="1" ht="14.25">
      <c r="A621" s="38"/>
      <c r="B621" s="26">
        <v>92695</v>
      </c>
      <c r="C621" s="25"/>
      <c r="D621" s="26" t="s">
        <v>54</v>
      </c>
      <c r="E621" s="22">
        <f>'[1]Arkusz1'!N609</f>
        <v>235562</v>
      </c>
      <c r="F621" s="23">
        <f>'[1]Arkusz1'!I609</f>
        <v>235562</v>
      </c>
      <c r="G621" s="27">
        <f>SUM(G622:G629)</f>
        <v>0</v>
      </c>
      <c r="H621" s="27">
        <f>SUM(H622:H629)</f>
        <v>26000</v>
      </c>
      <c r="I621" s="23">
        <f t="shared" si="48"/>
        <v>209562</v>
      </c>
      <c r="J621" s="22">
        <f>'[1]Arkusz1'!M609</f>
        <v>0</v>
      </c>
      <c r="K621" s="28">
        <f>SUM(K623:K629)</f>
        <v>0</v>
      </c>
      <c r="L621" s="28">
        <f>SUM(L623:L629)</f>
        <v>0</v>
      </c>
      <c r="M621" s="22">
        <f t="shared" si="49"/>
        <v>0</v>
      </c>
      <c r="N621" s="22">
        <f t="shared" si="50"/>
        <v>209562</v>
      </c>
    </row>
    <row r="622" spans="1:14" ht="25.5" customHeight="1">
      <c r="A622" s="39"/>
      <c r="B622" s="26"/>
      <c r="C622" s="29">
        <v>2820</v>
      </c>
      <c r="D622" s="37" t="s">
        <v>189</v>
      </c>
      <c r="E622" s="22">
        <f>'[1]Arkusz1'!N610</f>
        <v>115000</v>
      </c>
      <c r="F622" s="23">
        <f>'[1]Arkusz1'!I610</f>
        <v>115000</v>
      </c>
      <c r="G622" s="31"/>
      <c r="H622" s="31"/>
      <c r="I622" s="23">
        <f t="shared" si="48"/>
        <v>115000</v>
      </c>
      <c r="J622" s="22">
        <f>'[1]Arkusz1'!M610</f>
        <v>0</v>
      </c>
      <c r="K622" s="32"/>
      <c r="L622" s="32"/>
      <c r="M622" s="22">
        <f t="shared" si="49"/>
        <v>0</v>
      </c>
      <c r="N622" s="22">
        <f t="shared" si="50"/>
        <v>115000</v>
      </c>
    </row>
    <row r="623" spans="1:14" ht="14.25" customHeight="1">
      <c r="A623" s="39"/>
      <c r="B623" s="26"/>
      <c r="C623" s="29">
        <v>4010</v>
      </c>
      <c r="D623" s="30" t="s">
        <v>165</v>
      </c>
      <c r="E623" s="22">
        <f>'[1]Arkusz1'!N611</f>
        <v>13312</v>
      </c>
      <c r="F623" s="23">
        <f>'[1]Arkusz1'!I611</f>
        <v>13312</v>
      </c>
      <c r="G623" s="31"/>
      <c r="H623" s="31"/>
      <c r="I623" s="23">
        <f t="shared" si="48"/>
        <v>13312</v>
      </c>
      <c r="J623" s="22">
        <f>'[1]Arkusz1'!M611</f>
        <v>0</v>
      </c>
      <c r="K623" s="32"/>
      <c r="L623" s="32"/>
      <c r="M623" s="22">
        <f t="shared" si="49"/>
        <v>0</v>
      </c>
      <c r="N623" s="22">
        <f t="shared" si="50"/>
        <v>13312</v>
      </c>
    </row>
    <row r="624" spans="1:14" ht="12.75" customHeight="1">
      <c r="A624" s="39"/>
      <c r="B624" s="26"/>
      <c r="C624" s="29">
        <v>4110</v>
      </c>
      <c r="D624" s="30" t="s">
        <v>34</v>
      </c>
      <c r="E624" s="22">
        <f>'[1]Arkusz1'!N612</f>
        <v>2350</v>
      </c>
      <c r="F624" s="23">
        <f>'[1]Arkusz1'!I612</f>
        <v>2350</v>
      </c>
      <c r="G624" s="31"/>
      <c r="H624" s="31"/>
      <c r="I624" s="23">
        <f t="shared" si="48"/>
        <v>2350</v>
      </c>
      <c r="J624" s="22">
        <f>'[1]Arkusz1'!M612</f>
        <v>0</v>
      </c>
      <c r="K624" s="32"/>
      <c r="L624" s="32"/>
      <c r="M624" s="22">
        <f t="shared" si="49"/>
        <v>0</v>
      </c>
      <c r="N624" s="22">
        <f t="shared" si="50"/>
        <v>2350</v>
      </c>
    </row>
    <row r="625" spans="1:14" ht="15" customHeight="1">
      <c r="A625" s="39"/>
      <c r="B625" s="26"/>
      <c r="C625" s="29">
        <v>4120</v>
      </c>
      <c r="D625" s="30" t="s">
        <v>91</v>
      </c>
      <c r="E625" s="22">
        <f>'[1]Arkusz1'!N613</f>
        <v>400</v>
      </c>
      <c r="F625" s="23">
        <f>'[1]Arkusz1'!I613</f>
        <v>400</v>
      </c>
      <c r="G625" s="31"/>
      <c r="H625" s="31"/>
      <c r="I625" s="23">
        <f t="shared" si="48"/>
        <v>400</v>
      </c>
      <c r="J625" s="22">
        <f>'[1]Arkusz1'!M613</f>
        <v>0</v>
      </c>
      <c r="K625" s="32"/>
      <c r="L625" s="32"/>
      <c r="M625" s="22">
        <f t="shared" si="49"/>
        <v>0</v>
      </c>
      <c r="N625" s="22">
        <f t="shared" si="50"/>
        <v>400</v>
      </c>
    </row>
    <row r="626" spans="1:14" ht="15" customHeight="1">
      <c r="A626" s="39"/>
      <c r="B626" s="26"/>
      <c r="C626" s="29">
        <v>4170</v>
      </c>
      <c r="D626" s="30" t="s">
        <v>201</v>
      </c>
      <c r="E626" s="22">
        <f>'[1]Arkusz1'!N614</f>
        <v>2000</v>
      </c>
      <c r="F626" s="23">
        <f>'[1]Arkusz1'!I614</f>
        <v>2000</v>
      </c>
      <c r="G626" s="31"/>
      <c r="H626" s="31"/>
      <c r="I626" s="23">
        <f t="shared" si="48"/>
        <v>2000</v>
      </c>
      <c r="J626" s="22">
        <f>'[1]Arkusz1'!M614</f>
        <v>0</v>
      </c>
      <c r="K626" s="32"/>
      <c r="L626" s="32"/>
      <c r="M626" s="22">
        <f t="shared" si="49"/>
        <v>0</v>
      </c>
      <c r="N626" s="22">
        <f t="shared" si="50"/>
        <v>2000</v>
      </c>
    </row>
    <row r="627" spans="1:14" ht="18" customHeight="1">
      <c r="A627" s="39"/>
      <c r="B627" s="30"/>
      <c r="C627" s="29">
        <v>4210</v>
      </c>
      <c r="D627" s="30" t="s">
        <v>207</v>
      </c>
      <c r="E627" s="22">
        <f>'[1]Arkusz1'!N615</f>
        <v>20500</v>
      </c>
      <c r="F627" s="23">
        <f>'[1]Arkusz1'!I615</f>
        <v>20500</v>
      </c>
      <c r="G627" s="31"/>
      <c r="H627" s="31"/>
      <c r="I627" s="23">
        <f t="shared" si="48"/>
        <v>20500</v>
      </c>
      <c r="J627" s="22">
        <f>'[1]Arkusz1'!M615</f>
        <v>0</v>
      </c>
      <c r="K627" s="32"/>
      <c r="L627" s="32"/>
      <c r="M627" s="22">
        <f t="shared" si="49"/>
        <v>0</v>
      </c>
      <c r="N627" s="22">
        <f t="shared" si="50"/>
        <v>20500</v>
      </c>
    </row>
    <row r="628" spans="1:14" ht="15">
      <c r="A628" s="39"/>
      <c r="B628" s="30"/>
      <c r="C628" s="29">
        <v>4260</v>
      </c>
      <c r="D628" s="30" t="s">
        <v>127</v>
      </c>
      <c r="E628" s="22">
        <f>'[1]Arkusz1'!N616</f>
        <v>42000</v>
      </c>
      <c r="F628" s="23">
        <f>'[1]Arkusz1'!I616</f>
        <v>42000</v>
      </c>
      <c r="G628" s="31"/>
      <c r="H628" s="31">
        <v>26000</v>
      </c>
      <c r="I628" s="23">
        <f t="shared" si="48"/>
        <v>16000</v>
      </c>
      <c r="J628" s="22">
        <f>'[1]Arkusz1'!M616</f>
        <v>0</v>
      </c>
      <c r="K628" s="32"/>
      <c r="L628" s="32"/>
      <c r="M628" s="22">
        <f t="shared" si="49"/>
        <v>0</v>
      </c>
      <c r="N628" s="22">
        <f t="shared" si="50"/>
        <v>16000</v>
      </c>
    </row>
    <row r="629" spans="1:14" ht="18" customHeight="1">
      <c r="A629" s="39"/>
      <c r="B629" s="30"/>
      <c r="C629" s="29">
        <v>4300</v>
      </c>
      <c r="D629" s="30" t="s">
        <v>52</v>
      </c>
      <c r="E629" s="22">
        <f>'[1]Arkusz1'!N617</f>
        <v>40000</v>
      </c>
      <c r="F629" s="23">
        <f>'[1]Arkusz1'!I617</f>
        <v>40000</v>
      </c>
      <c r="G629" s="31"/>
      <c r="H629" s="31"/>
      <c r="I629" s="23">
        <f t="shared" si="48"/>
        <v>40000</v>
      </c>
      <c r="J629" s="22">
        <f>'[1]Arkusz1'!M617</f>
        <v>0</v>
      </c>
      <c r="K629" s="32"/>
      <c r="L629" s="32"/>
      <c r="M629" s="22">
        <f t="shared" si="49"/>
        <v>0</v>
      </c>
      <c r="N629" s="22">
        <f t="shared" si="50"/>
        <v>40000</v>
      </c>
    </row>
    <row r="630" spans="1:14" ht="15">
      <c r="A630" s="39"/>
      <c r="B630" s="30"/>
      <c r="C630" s="29"/>
      <c r="D630" s="30"/>
      <c r="E630" s="22"/>
      <c r="F630" s="23"/>
      <c r="G630" s="31"/>
      <c r="H630" s="31"/>
      <c r="I630" s="23"/>
      <c r="J630" s="22"/>
      <c r="K630" s="32"/>
      <c r="L630" s="32"/>
      <c r="M630" s="22"/>
      <c r="N630" s="22"/>
    </row>
    <row r="631" spans="1:14" ht="15.75">
      <c r="A631" s="34"/>
      <c r="B631" s="30"/>
      <c r="C631" s="29"/>
      <c r="D631" s="21" t="s">
        <v>208</v>
      </c>
      <c r="E631" s="22">
        <f>'[1]Arkusz1'!N619</f>
        <v>18527553.89</v>
      </c>
      <c r="F631" s="23">
        <f>'[1]Arkusz1'!I619</f>
        <v>12577967.270000001</v>
      </c>
      <c r="G631" s="22">
        <f>G11+G33+G38+G55+G60+G65+G141+G158+G201+G209+G214+G221+G379+G400+G503+G558+G596+G620+G73+G475</f>
        <v>213089.23</v>
      </c>
      <c r="H631" s="22">
        <f>H11+H33+H38+H55+H60+H65+H73+H141+H158+H201+H209+H214+H221+H379+H400+H503+H558+H596+H620+H475</f>
        <v>80822.03</v>
      </c>
      <c r="I631" s="23">
        <f t="shared" si="48"/>
        <v>12710234.470000003</v>
      </c>
      <c r="J631" s="22">
        <f>'[1]Arkusz1'!M619</f>
        <v>5949586.620000001</v>
      </c>
      <c r="K631" s="22">
        <f>K11+K33+K38+K60+K65+K73+K141+K158+K202+K209+K214+K221+K379+K400+K503+K558+K596+K620+K55+K475</f>
        <v>143543.25</v>
      </c>
      <c r="L631" s="22">
        <f>L11+L33+L38+L60+L65+L73+L141+L158+L202+L209+L214+L221+L379+L400+L503+L558+L596+L620+L55+L475</f>
        <v>1611560.45</v>
      </c>
      <c r="M631" s="22">
        <f t="shared" si="49"/>
        <v>4481569.420000001</v>
      </c>
      <c r="N631" s="22">
        <f t="shared" si="50"/>
        <v>17191803.890000004</v>
      </c>
    </row>
    <row r="632" spans="1:14" ht="15.75">
      <c r="A632" s="34"/>
      <c r="B632" s="30"/>
      <c r="C632" s="29"/>
      <c r="D632" s="54" t="s">
        <v>209</v>
      </c>
      <c r="E632" s="22">
        <f>'[1]Arkusz1'!N620</f>
        <v>8449274.1</v>
      </c>
      <c r="F632" s="23">
        <f>'[1]Arkusz1'!I620</f>
        <v>8449274.1</v>
      </c>
      <c r="G632" s="55"/>
      <c r="H632" s="55"/>
      <c r="I632" s="56">
        <f>I633+I634</f>
        <v>8516541.3</v>
      </c>
      <c r="J632" s="22">
        <f>'[1]Arkusz1'!M620</f>
        <v>0</v>
      </c>
      <c r="K632" s="55"/>
      <c r="L632" s="55"/>
      <c r="M632" s="55"/>
      <c r="N632" s="55">
        <f>I632+M632</f>
        <v>8516541.3</v>
      </c>
    </row>
    <row r="633" spans="1:14" ht="15.75" customHeight="1">
      <c r="A633" s="34"/>
      <c r="B633" s="30"/>
      <c r="C633" s="29"/>
      <c r="D633" s="57" t="s">
        <v>210</v>
      </c>
      <c r="E633" s="22">
        <f>'[1]Arkusz1'!N621</f>
        <v>5491742.62</v>
      </c>
      <c r="F633" s="23">
        <f>'[1]Arkusz1'!I621</f>
        <v>5491742.62</v>
      </c>
      <c r="G633" s="58"/>
      <c r="H633" s="58"/>
      <c r="I633" s="56">
        <f>I625+I624+I623+I602+I601+I600+I599+I589+I588+I551+I550+I549+I548+I531+I530+I529+I528+I508+I507+I509+I506+I467+I466+I465+I448+I447+I446+I445+I430+I414+I413+I412+I411+I410+I389+I388+I387+I364+I363+I362+I361+I338+I337+I336+I335+I321+I320+I319+I318+I299+I298+I297+I296+I275+I274+I273+I272+I257+I256+I255+I254+I231+I230+I229+I228+I227+I206+I205+I204+I203+I178+I164+I163+I91+I90+I89+I88+I77+I76+I75+I431+I45+I93+I67+I626+I132+I133+I134+I24+I25+I26+I149+I150+I151+I185+I118+I119+I120</f>
        <v>5487622.62</v>
      </c>
      <c r="J633" s="22">
        <f>'[1]Arkusz1'!M621</f>
        <v>0</v>
      </c>
      <c r="K633" s="59"/>
      <c r="L633" s="59"/>
      <c r="M633" s="55"/>
      <c r="N633" s="55">
        <f aca="true" t="shared" si="51" ref="N633:N643">I633+M633</f>
        <v>5487622.62</v>
      </c>
    </row>
    <row r="634" spans="1:14" ht="15" customHeight="1">
      <c r="A634" s="34"/>
      <c r="B634" s="30"/>
      <c r="C634" s="29"/>
      <c r="D634" s="57" t="s">
        <v>211</v>
      </c>
      <c r="E634" s="22">
        <f>'[1]Arkusz1'!N622</f>
        <v>2957531.48</v>
      </c>
      <c r="F634" s="23">
        <f>'[1]Arkusz1'!I622</f>
        <v>2957531.48</v>
      </c>
      <c r="G634" s="60">
        <f>G635+G36+G35+G21+G13+G189+G423+G137+G539+G243+G564+G563+G107+G46</f>
        <v>130379.2</v>
      </c>
      <c r="H634" s="60">
        <f>H635+H36+H35+H21+H13+H189+H423+H137+H539+H243</f>
        <v>61992</v>
      </c>
      <c r="I634" s="56">
        <f>I635+I36+I35+I21+I13+I189+I423+I137+I539+I243+I46+I563+I564+I107+I368+I106+I568+I571+I136+I331+I383+I371+I372+I216+I311+I330+I355+I356+I374+I27+I28+I29+I30+I31+I152+I153+I154+I155+I156+I541+I188+I186+I143+I144+I145+I187+I190+I103+I122+I123+I124+I121+I472+I196+I197+I198</f>
        <v>3028918.68</v>
      </c>
      <c r="J634" s="22">
        <f>'[1]Arkusz1'!M622</f>
        <v>0</v>
      </c>
      <c r="K634" s="59"/>
      <c r="L634" s="59"/>
      <c r="M634" s="55"/>
      <c r="N634" s="55">
        <f t="shared" si="51"/>
        <v>3028918.68</v>
      </c>
    </row>
    <row r="635" spans="1:14" ht="16.5" customHeight="1" hidden="1">
      <c r="A635" s="34"/>
      <c r="B635" s="30"/>
      <c r="C635" s="29"/>
      <c r="D635" s="57" t="s">
        <v>211</v>
      </c>
      <c r="E635" s="22">
        <f>'[1]Arkusz1'!N623</f>
        <v>2610775.2199999997</v>
      </c>
      <c r="F635" s="23">
        <f>'[1]Arkusz1'!I623</f>
        <v>2610775.2199999997</v>
      </c>
      <c r="G635" s="60">
        <f>G629+G628+G627+G607+G606+G605+G604+G603++G593+G592+G591+G590+G580+G579+G578+G575+G572+G567+G556+G555+G554+G553+G552+G544+G540+G538+G537+G536+G535+G534+G533+G532+G520+G519+G518+G517+G516+G515+G514+G513+G512+G511+G510++G473+G468+G462+G461+G460+G459+G458+G457+G456+G455+G454+G453+G452+G451+G450+G449++G438+G426+G425+G424+G422+G421+G420+G419+G418+G417+G416+G415++G403+G397+G396+G395+G394+G393+G392+G391+G390+G384+G382+G381+G377+G373+G370+G369+G367+G366+G365++G357+G352+G351+G350+G349+G348+G347+G346+G345+G344+G343+G342+G341+G340+G339+G329+G328+G327+G326+G325+G324+G323+G322+G313+G312+G310+G309+G308+G307+G306+G305+G304+G303+G302+G301+G300+G288+G287+G286+G285+G284+G283+G282+G281+G280+G279+G278+G277+G276+G266+G265+G264+G263+G262+G261+G260+G259+G258+G246+G245+G244+G242+G241+G240+G239+G238+G237+G236+G235+G234+G233+G232+G219+G207+G191+G181+G180+G179+G172+G171+G170+G169+G168+G167+G166+G165+G138+G135+G128+G127+G110+G109+G108+G105+G104+G102+G101+G100+G99+G98+G97+G96+G95+G94+G92+G84+G83+G82+G81+G71+G70+G69+G68+G63+G62+G53+G49+G48+G47+G3</f>
        <v>115379.2</v>
      </c>
      <c r="H635" s="60">
        <f>H629+H628+H627+H607+H606+H605+H604+H603++H593+H592+H591+H590+H580+H579+H578+H575+H572+H567+H556+H555+H554+H553+H552+H544+H540+H538+H537+H536+H535+H534+H533+H532+H520+H519+H518+H517+H516+H515+H514+H513+H512+H511+H510++H473+H468+H462+H461+H460+H459+H458+H457+H456+H455+H454+H453+H452+H451+H450+H449++H438+H426+H425+H424+H422+H421+H420+H419+H418+H417+H416+H415++H403+H397+H396+H395+H394+H393+H392+H391+H390+H384+H382+H381+H377+H373+H370+H369+H367+H366+H365++H357+H352+H351+H350+H349+H348+H347+H346+H345+H344+H343+H342+H341+H340+H339+H329+H328+H327+H326+H325+H324+H323+H322+H313+H312+H310+H309+H308+H307+H306+H305+H304+H303+H302+H301+H300+H288+H287+H286+H285+H284+H283+H282+H281+H280+H279+H278+H277+H276+H266+H265+H264+H263+H262+H261+H260+H259+H258+H246+H245+H244+H242+H241+H240+H239+H238+H237+H236+H235+H234+H233+H232+H219+H207+H191+H181+H180+H179+H172+H171+H170+H169+H168+H167+H166+H165+H138+H135+H128+H127+H110+H109+H108+H105+H104+H102+H101+H100+H99+H98+H97+H96+H95+H94+H92+H84+H83+H82+H81+H71+H70+H69+H68+H63+H62+H53+H49+H48+H47+H3</f>
        <v>61992</v>
      </c>
      <c r="I635" s="56">
        <f>I629+I628+I627+I607+I606+I605+I604+I603++I593+I592+I591+I590+I580+I579+I578+I575+I572+I567+I556+I555+I554+I553+I552+I544+I540+I538+I537+I536+I535+I534+I533+I532+I520+I519+I518+I517+I516+I515+I514+I513+I512+I511+I510++I473+I468+I462+I461+I460+I459+I458+I457+I456+I455+I454+I453+I452+I451+I450+I449++I438+I426+I425+I424+I422+I421+I420+I419+I418+I417+I416+I415++I403+I397+I396+I395+I394+I393+I392+I391+I390+I384+I382+I381+I377+I373+I370+I369+I367+I366+I365++I357+I352+I351+I350+I349+I348+I347+I346+I345+I344+I343+I342+I341+I340+I339+I329+I328+I327+I326+I325+I324+I323+I322+I313+I312+I310+I309+I308+I307+I306+I305+I304+I303+I302+I301+I300+I288+I287+I286+I285+I284+I283+I282+I281+I280+I279+I278+I277+I276+I266+I265+I264+I263+I262+I261+I260+I259+I258+I246+I245+I244+I242+I241+I240+I239+I238+I237+I236+I235+I234+I233+I232+I219+I207+I191+I181+I180+I179+I172+I171+I170+I169+I168+I167+I166+I165+I138+I135+I128+I127+I110+I109+I108+I105+I104+I102+I101+I100+I99+I98+I97+I96+I95+I94+I92+I84+I83+I82+I81+I71+I70+I69+I68+I63+I62+I53+I49+I48+I47+I3</f>
        <v>2664162.42</v>
      </c>
      <c r="J635" s="22">
        <f>'[1]Arkusz1'!M623</f>
        <v>0</v>
      </c>
      <c r="K635" s="59"/>
      <c r="L635" s="59"/>
      <c r="M635" s="55"/>
      <c r="N635" s="55">
        <f t="shared" si="51"/>
        <v>2664162.42</v>
      </c>
    </row>
    <row r="636" spans="1:14" ht="15.75">
      <c r="A636" s="34"/>
      <c r="B636" s="30"/>
      <c r="C636" s="29"/>
      <c r="D636" s="54" t="s">
        <v>212</v>
      </c>
      <c r="E636" s="22">
        <f>'[1]Arkusz1'!N624</f>
        <v>1596288.05</v>
      </c>
      <c r="F636" s="23">
        <f>'[1]Arkusz1'!I624</f>
        <v>1596288.05</v>
      </c>
      <c r="G636" s="55"/>
      <c r="H636" s="55"/>
      <c r="I636" s="56">
        <f>I614+I598+I561+I294+I270+I252+I225+I161+I622+I547+I407+I40+I562+I617+I194</f>
        <v>1661288.05</v>
      </c>
      <c r="J636" s="22">
        <f>'[1]Arkusz1'!M624</f>
        <v>0</v>
      </c>
      <c r="K636" s="55"/>
      <c r="L636" s="55"/>
      <c r="M636" s="55"/>
      <c r="N636" s="55">
        <f t="shared" si="51"/>
        <v>1661288.05</v>
      </c>
    </row>
    <row r="637" spans="1:14" ht="15.75">
      <c r="A637" s="34"/>
      <c r="B637" s="30"/>
      <c r="C637" s="29"/>
      <c r="D637" s="54" t="s">
        <v>213</v>
      </c>
      <c r="E637" s="22">
        <f>'[1]Arkusz1'!N625</f>
        <v>2382293.58</v>
      </c>
      <c r="F637" s="23">
        <f>'[1]Arkusz1'!I625</f>
        <v>2382293.58</v>
      </c>
      <c r="G637" s="55"/>
      <c r="H637" s="55"/>
      <c r="I637" s="56">
        <f>I527+I505+I444+I441+I437+I434+I408+I360+I334+I317+I316+I295+I271+I253+I226+I162+I131+I87+I80+I409+I471+I523+I148+I117+I524+I195</f>
        <v>2382293.58</v>
      </c>
      <c r="J637" s="22">
        <f>'[1]Arkusz1'!M625</f>
        <v>0</v>
      </c>
      <c r="K637" s="55"/>
      <c r="L637" s="55"/>
      <c r="M637" s="55"/>
      <c r="N637" s="55">
        <f t="shared" si="51"/>
        <v>2382293.58</v>
      </c>
    </row>
    <row r="638" spans="1:14" ht="24.75">
      <c r="A638" s="34"/>
      <c r="B638" s="30"/>
      <c r="C638" s="29"/>
      <c r="D638" s="54" t="s">
        <v>214</v>
      </c>
      <c r="E638" s="22">
        <f>'[1]Arkusz1'!N626</f>
        <v>4047078.16</v>
      </c>
      <c r="F638" s="23">
        <f>'[1]Arkusz1'!I626</f>
        <v>122111.54000000002</v>
      </c>
      <c r="G638" s="55"/>
      <c r="H638" s="55"/>
      <c r="I638" s="56">
        <f>I477+I478+I479+I480+I481+I482+I483+I484+I485+I486+I487+I488+I489+I490+I491+I492+I493+I494+I495+I496+I497+I498+I499+I500+I501</f>
        <v>122111.54000000001</v>
      </c>
      <c r="J638" s="22">
        <f>'[1]Arkusz1'!M626</f>
        <v>3924966.62</v>
      </c>
      <c r="K638" s="55"/>
      <c r="L638" s="55"/>
      <c r="M638" s="55">
        <f>M611+M610+M58+M16+M17+M57+M609+M173+M174+M112+M111</f>
        <v>2384349.42</v>
      </c>
      <c r="N638" s="55">
        <f t="shared" si="51"/>
        <v>2506460.96</v>
      </c>
    </row>
    <row r="639" spans="1:14" ht="15.75">
      <c r="A639" s="34"/>
      <c r="B639" s="30"/>
      <c r="C639" s="29"/>
      <c r="D639" s="54" t="s">
        <v>215</v>
      </c>
      <c r="E639" s="22">
        <f>'[1]Arkusz1'!N627</f>
        <v>28000</v>
      </c>
      <c r="F639" s="23">
        <f>'[1]Arkusz1'!I627</f>
        <v>28000</v>
      </c>
      <c r="G639" s="55"/>
      <c r="H639" s="55"/>
      <c r="I639" s="56">
        <f>I212</f>
        <v>28000</v>
      </c>
      <c r="J639" s="22">
        <f>'[1]Arkusz1'!M627</f>
        <v>0</v>
      </c>
      <c r="K639" s="55"/>
      <c r="L639" s="55"/>
      <c r="M639" s="55"/>
      <c r="N639" s="55">
        <f t="shared" si="51"/>
        <v>28000</v>
      </c>
    </row>
    <row r="640" spans="1:14" ht="15.75">
      <c r="A640" s="34"/>
      <c r="B640" s="30"/>
      <c r="C640" s="29"/>
      <c r="D640" s="54" t="s">
        <v>216</v>
      </c>
      <c r="E640" s="22">
        <f>'[1]Arkusz1'!N628</f>
        <v>125964</v>
      </c>
      <c r="F640" s="23">
        <f>'[1]Arkusz1'!I628</f>
        <v>62964</v>
      </c>
      <c r="G640" s="55"/>
      <c r="H640" s="55"/>
      <c r="I640" s="56">
        <f>I397+I396+I395+I394+I393+I392+I391+I390+I389+I388+I387</f>
        <v>62964</v>
      </c>
      <c r="J640" s="22">
        <f>'[1]Arkusz1'!M628</f>
        <v>63000</v>
      </c>
      <c r="K640" s="55"/>
      <c r="L640" s="55"/>
      <c r="M640" s="55">
        <f>M398</f>
        <v>63000</v>
      </c>
      <c r="N640" s="55">
        <f t="shared" si="51"/>
        <v>125964</v>
      </c>
    </row>
    <row r="641" spans="1:14" ht="15.75">
      <c r="A641" s="34"/>
      <c r="B641" s="30"/>
      <c r="C641" s="29"/>
      <c r="D641" s="54" t="s">
        <v>217</v>
      </c>
      <c r="E641" s="22">
        <f>'[1]Arkusz1'!N629</f>
        <v>3300</v>
      </c>
      <c r="F641" s="23">
        <f>'[1]Arkusz1'!I629</f>
        <v>3300</v>
      </c>
      <c r="G641" s="55"/>
      <c r="H641" s="55"/>
      <c r="I641" s="56">
        <f>I384+I382+I381+I383</f>
        <v>3300</v>
      </c>
      <c r="J641" s="22">
        <f>'[1]Arkusz1'!M629</f>
        <v>0</v>
      </c>
      <c r="K641" s="55"/>
      <c r="L641" s="55"/>
      <c r="M641" s="55"/>
      <c r="N641" s="55">
        <f t="shared" si="51"/>
        <v>3300</v>
      </c>
    </row>
    <row r="642" spans="1:14" ht="24.75">
      <c r="A642" s="34"/>
      <c r="B642" s="30"/>
      <c r="C642" s="29"/>
      <c r="D642" s="54" t="s">
        <v>218</v>
      </c>
      <c r="E642" s="22">
        <f>'[1]Arkusz1'!N630</f>
        <v>1909268</v>
      </c>
      <c r="F642" s="23">
        <f>'[1]Arkusz1'!I630</f>
        <v>1909268</v>
      </c>
      <c r="G642" s="55"/>
      <c r="H642" s="55"/>
      <c r="I642" s="56">
        <f>I430+I426+I425+I424+I422+I421+I420+I419+I418+I417+I416+I415+I414+I413+I412+I411+I410+I409+I408+I77+I76+I75+I24+I25+I26+I27+I28+I29+I30+I31+I148+I149+I150+I151+I152+I153+I154+I155+I156+I143+I144+I145+I117+I118+I119+I120+I122+I123+I124+I121</f>
        <v>1909268</v>
      </c>
      <c r="J642" s="22">
        <f>'[1]Arkusz1'!M630</f>
        <v>0</v>
      </c>
      <c r="K642" s="55"/>
      <c r="L642" s="55"/>
      <c r="M642" s="55"/>
      <c r="N642" s="55">
        <f t="shared" si="51"/>
        <v>1909268</v>
      </c>
    </row>
    <row r="643" spans="1:14" ht="24.75">
      <c r="A643" s="34"/>
      <c r="B643" s="30"/>
      <c r="C643" s="29"/>
      <c r="D643" s="54" t="s">
        <v>219</v>
      </c>
      <c r="E643" s="22">
        <f>'[1]Arkusz1'!N631</f>
        <v>168247</v>
      </c>
      <c r="F643" s="23">
        <f>'[1]Arkusz1'!I631</f>
        <v>103247</v>
      </c>
      <c r="G643" s="55"/>
      <c r="H643" s="55"/>
      <c r="I643" s="56">
        <f>I561+I540+I538+I537+I536+I535+I534+I533+I532+I531+I530+I529+I528+I527+I270+I539+I562+I617+I541+I194</f>
        <v>108247</v>
      </c>
      <c r="J643" s="22">
        <f>'[1]Arkusz1'!M631</f>
        <v>65000</v>
      </c>
      <c r="K643" s="55"/>
      <c r="L643" s="55"/>
      <c r="M643" s="55">
        <f>M42</f>
        <v>65000</v>
      </c>
      <c r="N643" s="55">
        <f t="shared" si="51"/>
        <v>173247</v>
      </c>
    </row>
    <row r="644" spans="1:7" ht="15.75">
      <c r="A644" s="61"/>
      <c r="B644" s="8"/>
      <c r="C644" s="62"/>
      <c r="D644" s="63"/>
      <c r="E644" s="64"/>
      <c r="F644" s="64"/>
      <c r="G644" s="64"/>
    </row>
    <row r="645" spans="4:5" ht="12.75">
      <c r="D645" s="63"/>
      <c r="E645" s="64"/>
    </row>
    <row r="646" spans="5:12" ht="12.75">
      <c r="E646" s="63"/>
      <c r="F646" s="63"/>
      <c r="K646" s="4" t="s">
        <v>221</v>
      </c>
      <c r="L646" s="4"/>
    </row>
    <row r="647" spans="4:12" ht="12.75">
      <c r="D647" s="4"/>
      <c r="E647" s="4"/>
      <c r="F647" s="4"/>
      <c r="K647" s="4" t="s">
        <v>222</v>
      </c>
      <c r="L647" s="4"/>
    </row>
    <row r="648" spans="4:6" ht="12.75">
      <c r="D648" s="4"/>
      <c r="E648" s="4"/>
      <c r="F648" s="4"/>
    </row>
    <row r="649" spans="4:5" ht="12.75">
      <c r="D649" s="1" t="s">
        <v>220</v>
      </c>
      <c r="E649" s="1"/>
    </row>
    <row r="650" spans="4:6" ht="12.75">
      <c r="D650" s="1" t="s">
        <v>223</v>
      </c>
      <c r="E650" s="1"/>
      <c r="F650" s="8"/>
    </row>
    <row r="651" spans="4:6" ht="12.75">
      <c r="D651" s="1" t="s">
        <v>224</v>
      </c>
      <c r="E651" s="1"/>
      <c r="F651" s="8"/>
    </row>
    <row r="652" spans="4:5" ht="12.75">
      <c r="D652" s="8"/>
      <c r="E652" s="65"/>
    </row>
    <row r="653" spans="4:5" ht="12.75">
      <c r="D653" s="8"/>
      <c r="E653" s="65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dcterms:created xsi:type="dcterms:W3CDTF">2010-09-09T18:53:01Z</dcterms:created>
  <dcterms:modified xsi:type="dcterms:W3CDTF">2010-09-15T08:40:41Z</dcterms:modified>
  <cp:category/>
  <cp:version/>
  <cp:contentType/>
  <cp:contentStatus/>
</cp:coreProperties>
</file>