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<sst xmlns="http://schemas.openxmlformats.org/spreadsheetml/2006/main" count="130" uniqueCount="77">
  <si>
    <t>Wydatki* na programy i projekty realizowane ze środków z budżetu UE, EFTA i innych środków ze źródeł zagranicznych niepodlegających zwrotowi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</si>
  <si>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</si>
  <si>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</si>
  <si>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</si>
  <si>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</si>
  <si>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</si>
  <si>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</si>
  <si>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</si>
  <si>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</si>
  <si>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UE, EFTA i inne środki ze źródeł zagr. niepodlegające zwrotowi</t>
  </si>
  <si>
    <t>2009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</si>
  <si>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</si>
  <si>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</si>
  <si>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</si>
  <si>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</si>
  <si>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</si>
  <si>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</si>
  <si>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</si>
  <si>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</si>
  <si>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</si>
  <si>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</si>
  <si>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</si>
  <si>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</si>
  <si>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</si>
  <si>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</si>
  <si>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Wielkopolski Regionalny Program Operacyjny na lata 2007-2013</t>
  </si>
  <si>
    <t>Priorytet:</t>
  </si>
  <si>
    <t>Działanie:</t>
  </si>
  <si>
    <t>Nazwa projektu:</t>
  </si>
  <si>
    <t>Razem wydatki:</t>
  </si>
  <si>
    <t>z tego: 2007r.</t>
  </si>
  <si>
    <t>2008 r.</t>
  </si>
  <si>
    <t>VI Turystyka i środowisko kulturowe</t>
  </si>
  <si>
    <t>6.1. Turystyka</t>
  </si>
  <si>
    <t>Budowa ścieżki pieszo-rowerowej przy jeziorze E.Raczyńskiego wraz z ciągiem pieszo-jezdnym prowadzącym do ośrodków wypoczynkowych w Zaniemyślu</t>
  </si>
  <si>
    <t>630-63095</t>
  </si>
  <si>
    <t>2010r.</t>
  </si>
  <si>
    <t>Program Rozwoju Obszarów Wiejskich na lata 2007-2013</t>
  </si>
  <si>
    <t>313, 322, 323 Odnowa i rozwój wsi</t>
  </si>
  <si>
    <t>Modernizacja i remont budynku świetlicy wiejskiej w Kępie Wielkiej</t>
  </si>
  <si>
    <t>921-92109</t>
  </si>
  <si>
    <t>Wydatki bieżące razem:</t>
  </si>
  <si>
    <t>2.1</t>
  </si>
  <si>
    <t xml:space="preserve">Program: </t>
  </si>
  <si>
    <t xml:space="preserve">Priorytet: </t>
  </si>
  <si>
    <t xml:space="preserve">Działanie: </t>
  </si>
  <si>
    <t xml:space="preserve">Nazwa projektu: </t>
  </si>
  <si>
    <t>2010 r.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</si>
  <si>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</si>
  <si>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</si>
  <si>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</si>
  <si>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</si>
  <si>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</si>
  <si>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1.1.</t>
  </si>
  <si>
    <t>1.2.</t>
  </si>
  <si>
    <t>321 Podstawowe usługi dla gospodarki i ludności wiejskiej</t>
  </si>
  <si>
    <t>Budowa kanalizacji sanitarnej w aglomeracji Zaniemyśl dla miejscowości Zwola - Majdany - Łękno</t>
  </si>
  <si>
    <t>010-01010</t>
  </si>
  <si>
    <t>2011r.</t>
  </si>
  <si>
    <t>1.3.</t>
  </si>
  <si>
    <t>Program Operacyjny Kapitał Ludzki</t>
  </si>
  <si>
    <t>VII Promocja integracji społecznej</t>
  </si>
  <si>
    <t>7.1.1. Rozwój i upowszechnianie aktywnej integracji przez Ośrodki Pomocy Społecznej</t>
  </si>
  <si>
    <t>Aktywność i inwestowanie w swój rozwój drogą do lepszej przyszłości</t>
  </si>
  <si>
    <t>853-85395</t>
  </si>
  <si>
    <t>3.2. Infrastruktura energetyczna przyjazna środowisku</t>
  </si>
  <si>
    <t>III Środowisko Przyrodnicze</t>
  </si>
  <si>
    <t>Termomodernizacja obiektów użyteczności publicznej w Zaniemyślu: Urząd Gminy, Gminny Ośrodek Kultury i Rekreacji, Izba Pamięci i Strażnica OSP</t>
  </si>
  <si>
    <t>1.4.</t>
  </si>
  <si>
    <t>Załącznik nr 10 do 
uchwały Rady Gminy Zaniemyśl 
w sprawie zmian w budżecie Gminy Zaniemyśl na rok 2010</t>
  </si>
  <si>
    <t>Budowa sieci kanalizacji sanitarnej w aglomeracji Zaniemyśl dla m. Jeziory Wielkie - Jeziory Małe I etap - Doliwiec - Łękno</t>
  </si>
  <si>
    <t>900-90017</t>
  </si>
  <si>
    <t>2012r.</t>
  </si>
  <si>
    <t>1.5.</t>
  </si>
  <si>
    <t xml:space="preserve">Sporządziła 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</si>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</sst>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8"/>
      <name val="Times New Roman CE"/>
      <family val="1"/>
    </font>
    <font>
      <sz val="11"/>
      <name val="Arial"/>
      <family val="0"/>
    </font>
    <font>
      <sz val="12"/>
      <name val="Times New Roman CE"/>
      <family val="1"/>
    </font>
    <font>
      <sz val="10"/>
      <name val="Arial CE"/>
      <family val="0"/>
    </font>
    <font>
      <b/>
      <sz val="8"/>
      <name val="Times New Roman CE"/>
      <family val="1"/>
    </font>
    <font>
      <sz val="6"/>
      <name val="Times New Roman CE"/>
      <family val="1"/>
    </font>
    <font>
      <b/>
      <i/>
      <sz val="8"/>
      <name val="Times New Roman CE"/>
      <family val="1"/>
    </font>
    <font>
      <b/>
      <i/>
      <sz val="10"/>
      <name val="Arial"/>
      <family val="0"/>
    </font>
    <font>
      <sz val="8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52" applyFont="1" applyFill="1">
      <alignment/>
      <protection/>
    </xf>
    <xf numFmtId="0" fontId="3" fillId="0" borderId="0" xfId="52" applyFont="1" applyFill="1" applyAlignment="1">
      <alignment wrapText="1"/>
      <protection/>
    </xf>
    <xf numFmtId="0" fontId="4" fillId="0" borderId="0" xfId="51">
      <alignment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10" xfId="52" applyFont="1" applyFill="1" applyBorder="1">
      <alignment/>
      <protection/>
    </xf>
    <xf numFmtId="4" fontId="7" fillId="0" borderId="10" xfId="52" applyNumberFormat="1" applyFont="1" applyFill="1" applyBorder="1">
      <alignment/>
      <protection/>
    </xf>
    <xf numFmtId="0" fontId="8" fillId="0" borderId="0" xfId="0" applyFont="1" applyAlignment="1">
      <alignment/>
    </xf>
    <xf numFmtId="0" fontId="1" fillId="0" borderId="10" xfId="52" applyFont="1" applyFill="1" applyBorder="1">
      <alignment/>
      <protection/>
    </xf>
    <xf numFmtId="4" fontId="1" fillId="0" borderId="11" xfId="52" applyNumberFormat="1" applyFont="1" applyFill="1" applyBorder="1" applyAlignment="1">
      <alignment horizontal="left"/>
      <protection/>
    </xf>
    <xf numFmtId="4" fontId="1" fillId="0" borderId="12" xfId="52" applyNumberFormat="1" applyFont="1" applyFill="1" applyBorder="1" applyAlignment="1">
      <alignment horizontal="center"/>
      <protection/>
    </xf>
    <xf numFmtId="4" fontId="1" fillId="0" borderId="13" xfId="52" applyNumberFormat="1" applyFont="1" applyFill="1" applyBorder="1" applyAlignment="1">
      <alignment horizontal="center"/>
      <protection/>
    </xf>
    <xf numFmtId="4" fontId="1" fillId="0" borderId="14" xfId="52" applyNumberFormat="1" applyFont="1" applyFill="1" applyBorder="1" applyAlignment="1">
      <alignment horizontal="left"/>
      <protection/>
    </xf>
    <xf numFmtId="4" fontId="1" fillId="0" borderId="0" xfId="52" applyNumberFormat="1" applyFont="1" applyFill="1" applyBorder="1" applyAlignment="1">
      <alignment horizontal="center"/>
      <protection/>
    </xf>
    <xf numFmtId="4" fontId="1" fillId="0" borderId="15" xfId="52" applyNumberFormat="1" applyFont="1" applyFill="1" applyBorder="1" applyAlignment="1">
      <alignment horizontal="center"/>
      <protection/>
    </xf>
    <xf numFmtId="4" fontId="1" fillId="0" borderId="16" xfId="52" applyNumberFormat="1" applyFont="1" applyFill="1" applyBorder="1" applyAlignment="1">
      <alignment horizontal="left"/>
      <protection/>
    </xf>
    <xf numFmtId="4" fontId="1" fillId="0" borderId="17" xfId="52" applyNumberFormat="1" applyFont="1" applyFill="1" applyBorder="1" applyAlignment="1">
      <alignment horizontal="center"/>
      <protection/>
    </xf>
    <xf numFmtId="4" fontId="1" fillId="0" borderId="18" xfId="52" applyNumberFormat="1" applyFont="1" applyFill="1" applyBorder="1" applyAlignment="1">
      <alignment horizontal="center"/>
      <protection/>
    </xf>
    <xf numFmtId="0" fontId="5" fillId="0" borderId="10" xfId="52" applyFont="1" applyFill="1" applyBorder="1">
      <alignment/>
      <protection/>
    </xf>
    <xf numFmtId="4" fontId="5" fillId="0" borderId="10" xfId="52" applyNumberFormat="1" applyFont="1" applyFill="1" applyBorder="1">
      <alignment/>
      <protection/>
    </xf>
    <xf numFmtId="4" fontId="1" fillId="0" borderId="10" xfId="52" applyNumberFormat="1" applyFont="1" applyFill="1" applyBorder="1" applyAlignment="1">
      <alignment horizontal="center"/>
      <protection/>
    </xf>
    <xf numFmtId="4" fontId="1" fillId="0" borderId="10" xfId="52" applyNumberFormat="1" applyFont="1" applyFill="1" applyBorder="1">
      <alignment/>
      <protection/>
    </xf>
    <xf numFmtId="4" fontId="1" fillId="0" borderId="19" xfId="52" applyNumberFormat="1" applyFont="1" applyFill="1" applyBorder="1">
      <alignment/>
      <protection/>
    </xf>
    <xf numFmtId="0" fontId="9" fillId="0" borderId="0" xfId="0" applyFont="1" applyAlignment="1">
      <alignment/>
    </xf>
    <xf numFmtId="0" fontId="1" fillId="0" borderId="10" xfId="52" applyNumberFormat="1" applyFont="1" applyFill="1" applyBorder="1" applyAlignment="1">
      <alignment horizontal="center"/>
      <protection/>
    </xf>
    <xf numFmtId="4" fontId="1" fillId="0" borderId="10" xfId="52" applyNumberFormat="1" applyFont="1" applyFill="1" applyBorder="1" applyAlignment="1">
      <alignment horizontal="center"/>
      <protection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1" fillId="0" borderId="12" xfId="52" applyNumberFormat="1" applyFont="1" applyFill="1" applyBorder="1" applyAlignment="1">
      <alignment horizontal="center"/>
      <protection/>
    </xf>
    <xf numFmtId="1" fontId="1" fillId="0" borderId="0" xfId="52" applyNumberFormat="1" applyFont="1" applyFill="1" applyBorder="1" applyAlignment="1">
      <alignment horizontal="center"/>
      <protection/>
    </xf>
    <xf numFmtId="0" fontId="1" fillId="0" borderId="1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horizontal="center"/>
      <protection/>
    </xf>
    <xf numFmtId="4" fontId="5" fillId="0" borderId="10" xfId="52" applyNumberFormat="1" applyFont="1" applyFill="1" applyBorder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20" xfId="0" applyFont="1" applyBorder="1" applyAlignment="1">
      <alignment/>
    </xf>
    <xf numFmtId="4" fontId="1" fillId="0" borderId="0" xfId="52" applyNumberFormat="1" applyFont="1" applyFill="1" applyBorder="1" applyAlignment="1">
      <alignment horizontal="left"/>
      <protection/>
    </xf>
    <xf numFmtId="0" fontId="9" fillId="0" borderId="20" xfId="0" applyFont="1" applyBorder="1" applyAlignment="1" quotePrefix="1">
      <alignment horizontal="left"/>
    </xf>
    <xf numFmtId="0" fontId="1" fillId="0" borderId="10" xfId="52" applyFont="1" applyFill="1" applyBorder="1" applyAlignment="1" quotePrefix="1">
      <alignment horizontal="left"/>
      <protection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4" fontId="1" fillId="0" borderId="10" xfId="52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" fillId="0" borderId="23" xfId="52" applyFont="1" applyFill="1" applyBorder="1" applyAlignment="1" quotePrefix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1" fillId="0" borderId="11" xfId="52" applyNumberFormat="1" applyFont="1" applyFill="1" applyBorder="1" applyAlignment="1">
      <alignment horizontal="center"/>
      <protection/>
    </xf>
    <xf numFmtId="4" fontId="1" fillId="0" borderId="14" xfId="52" applyNumberFormat="1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4" fontId="1" fillId="0" borderId="12" xfId="52" applyNumberFormat="1" applyFont="1" applyFill="1" applyBorder="1" applyAlignment="1">
      <alignment horizontal="center"/>
      <protection/>
    </xf>
    <xf numFmtId="4" fontId="1" fillId="0" borderId="0" xfId="52" applyNumberFormat="1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1" fillId="0" borderId="23" xfId="52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0" xfId="51" applyFont="1" applyFill="1" applyAlignment="1" quotePrefix="1">
      <alignment horizontal="left" vertical="center" wrapText="1"/>
      <protection/>
    </xf>
    <xf numFmtId="0" fontId="0" fillId="0" borderId="0" xfId="0" applyAlignment="1">
      <alignment vertical="center"/>
    </xf>
    <xf numFmtId="0" fontId="5" fillId="0" borderId="0" xfId="52" applyFont="1" applyFill="1" applyAlignment="1">
      <alignment horizont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4" fontId="7" fillId="0" borderId="22" xfId="52" applyNumberFormat="1" applyFont="1" applyFill="1" applyBorder="1" applyAlignment="1">
      <alignment horizontal="center"/>
      <protection/>
    </xf>
    <xf numFmtId="4" fontId="7" fillId="0" borderId="21" xfId="52" applyNumberFormat="1" applyFont="1" applyFill="1" applyBorder="1" applyAlignment="1">
      <alignment horizontal="center"/>
      <protection/>
    </xf>
    <xf numFmtId="0" fontId="1" fillId="0" borderId="22" xfId="52" applyFont="1" applyFill="1" applyBorder="1" applyAlignment="1">
      <alignment horizontal="center" vertical="center" wrapText="1"/>
      <protection/>
    </xf>
    <xf numFmtId="0" fontId="1" fillId="0" borderId="19" xfId="52" applyFont="1" applyFill="1" applyBorder="1" applyAlignment="1">
      <alignment horizontal="center" vertical="center" wrapText="1"/>
      <protection/>
    </xf>
    <xf numFmtId="0" fontId="1" fillId="0" borderId="21" xfId="52" applyFont="1" applyFill="1" applyBorder="1" applyAlignment="1">
      <alignment horizontal="center" vertical="center" wrapText="1"/>
      <protection/>
    </xf>
    <xf numFmtId="4" fontId="1" fillId="0" borderId="23" xfId="52" applyNumberFormat="1" applyFont="1" applyFill="1" applyBorder="1" applyAlignment="1">
      <alignment horizontal="center"/>
      <protection/>
    </xf>
    <xf numFmtId="4" fontId="1" fillId="0" borderId="24" xfId="52" applyNumberFormat="1" applyFont="1" applyFill="1" applyBorder="1" applyAlignment="1">
      <alignment horizontal="center"/>
      <protection/>
    </xf>
    <xf numFmtId="4" fontId="1" fillId="0" borderId="20" xfId="52" applyNumberFormat="1" applyFont="1" applyFill="1" applyBorder="1" applyAlignment="1">
      <alignment horizontal="center"/>
      <protection/>
    </xf>
    <xf numFmtId="4" fontId="1" fillId="0" borderId="23" xfId="52" applyNumberFormat="1" applyFont="1" applyFill="1" applyBorder="1" applyAlignment="1">
      <alignment horizontal="right" vertical="center"/>
      <protection/>
    </xf>
    <xf numFmtId="4" fontId="1" fillId="0" borderId="24" xfId="52" applyNumberFormat="1" applyFont="1" applyFill="1" applyBorder="1" applyAlignment="1">
      <alignment horizontal="right" vertical="center"/>
      <protection/>
    </xf>
    <xf numFmtId="4" fontId="1" fillId="0" borderId="20" xfId="52" applyNumberFormat="1" applyFont="1" applyFill="1" applyBorder="1" applyAlignment="1">
      <alignment horizontal="right" vertical="center"/>
      <protection/>
    </xf>
    <xf numFmtId="4" fontId="1" fillId="0" borderId="22" xfId="52" applyNumberFormat="1" applyFont="1" applyFill="1" applyBorder="1" applyAlignment="1">
      <alignment horizontal="center"/>
      <protection/>
    </xf>
    <xf numFmtId="4" fontId="1" fillId="0" borderId="19" xfId="52" applyNumberFormat="1" applyFont="1" applyFill="1" applyBorder="1" applyAlignment="1">
      <alignment horizontal="center"/>
      <protection/>
    </xf>
    <xf numFmtId="4" fontId="1" fillId="0" borderId="21" xfId="52" applyNumberFormat="1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center"/>
      <protection/>
    </xf>
    <xf numFmtId="4" fontId="5" fillId="0" borderId="22" xfId="52" applyNumberFormat="1" applyFont="1" applyFill="1" applyBorder="1" applyAlignment="1">
      <alignment horizontal="center"/>
      <protection/>
    </xf>
    <xf numFmtId="4" fontId="5" fillId="0" borderId="21" xfId="52" applyNumberFormat="1" applyFont="1" applyFill="1" applyBorder="1" applyAlignment="1">
      <alignment horizontal="center"/>
      <protection/>
    </xf>
    <xf numFmtId="0" fontId="1" fillId="0" borderId="0" xfId="52" applyFont="1" applyFill="1" applyAlignment="1">
      <alignment horizontal="left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zal_Szczecin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PageLayoutView="0" workbookViewId="0" topLeftCell="A52">
      <selection activeCell="B82" sqref="B82:D84"/>
    </sheetView>
  </sheetViews>
  <sheetFormatPr defaultColWidth="9.140625" defaultRowHeight="12.75"/>
  <cols>
    <col min="1" max="1" width="4.00390625" style="0" customWidth="1"/>
    <col min="2" max="2" width="18.8515625" style="0" customWidth="1"/>
    <col min="3" max="3" width="10.421875" style="0" customWidth="1"/>
    <col min="5" max="5" width="11.421875" style="0" bestFit="1" customWidth="1"/>
    <col min="6" max="7" width="10.57421875" style="0" bestFit="1" customWidth="1"/>
    <col min="8" max="8" width="10.8515625" style="0" customWidth="1"/>
    <col min="9" max="9" width="10.00390625" style="0" customWidth="1"/>
    <col min="10" max="10" width="10.57421875" style="0" bestFit="1" customWidth="1"/>
    <col min="12" max="12" width="10.57421875" style="0" bestFit="1" customWidth="1"/>
    <col min="13" max="13" width="11.421875" style="0" customWidth="1"/>
    <col min="14" max="14" width="11.7109375" style="0" customWidth="1"/>
    <col min="17" max="17" width="10.140625" style="0" customWidth="1"/>
  </cols>
  <sheetData>
    <row r="1" spans="1:16" ht="47.25" customHeight="1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61" t="s">
        <v>69</v>
      </c>
      <c r="O1" s="62"/>
      <c r="P1" s="62"/>
    </row>
    <row r="2" spans="1:17" ht="12.7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64" t="s">
        <v>1</v>
      </c>
      <c r="B4" s="64" t="s">
        <v>2</v>
      </c>
      <c r="C4" s="60" t="s">
        <v>3</v>
      </c>
      <c r="D4" s="60" t="s">
        <v>4</v>
      </c>
      <c r="E4" s="60" t="s">
        <v>5</v>
      </c>
      <c r="F4" s="64" t="s">
        <v>6</v>
      </c>
      <c r="G4" s="64"/>
      <c r="H4" s="64" t="s">
        <v>7</v>
      </c>
      <c r="I4" s="64"/>
      <c r="J4" s="64"/>
      <c r="K4" s="64"/>
      <c r="L4" s="64"/>
      <c r="M4" s="64"/>
      <c r="N4" s="64"/>
      <c r="O4" s="64"/>
      <c r="P4" s="64"/>
      <c r="Q4" s="64"/>
    </row>
    <row r="5" spans="1:17" ht="12.75">
      <c r="A5" s="64"/>
      <c r="B5" s="64"/>
      <c r="C5" s="60"/>
      <c r="D5" s="60"/>
      <c r="E5" s="60"/>
      <c r="F5" s="60" t="s">
        <v>8</v>
      </c>
      <c r="G5" s="60" t="s">
        <v>9</v>
      </c>
      <c r="H5" s="64" t="s">
        <v>47</v>
      </c>
      <c r="I5" s="64"/>
      <c r="J5" s="64"/>
      <c r="K5" s="64"/>
      <c r="L5" s="64"/>
      <c r="M5" s="64"/>
      <c r="N5" s="64"/>
      <c r="O5" s="64"/>
      <c r="P5" s="64"/>
      <c r="Q5" s="64"/>
    </row>
    <row r="6" spans="1:17" ht="22.5" customHeight="1">
      <c r="A6" s="64"/>
      <c r="B6" s="64"/>
      <c r="C6" s="60"/>
      <c r="D6" s="60"/>
      <c r="E6" s="60"/>
      <c r="F6" s="60"/>
      <c r="G6" s="60"/>
      <c r="H6" s="60" t="s">
        <v>11</v>
      </c>
      <c r="I6" s="64" t="s">
        <v>12</v>
      </c>
      <c r="J6" s="64"/>
      <c r="K6" s="64"/>
      <c r="L6" s="64"/>
      <c r="M6" s="64"/>
      <c r="N6" s="64"/>
      <c r="O6" s="64"/>
      <c r="P6" s="64"/>
      <c r="Q6" s="64"/>
    </row>
    <row r="7" spans="1:17" ht="22.5" customHeight="1">
      <c r="A7" s="64"/>
      <c r="B7" s="64"/>
      <c r="C7" s="60"/>
      <c r="D7" s="60"/>
      <c r="E7" s="60"/>
      <c r="F7" s="60"/>
      <c r="G7" s="60"/>
      <c r="H7" s="60"/>
      <c r="I7" s="64" t="s">
        <v>13</v>
      </c>
      <c r="J7" s="64"/>
      <c r="K7" s="64"/>
      <c r="L7" s="64"/>
      <c r="M7" s="67" t="s">
        <v>9</v>
      </c>
      <c r="N7" s="68"/>
      <c r="O7" s="68"/>
      <c r="P7" s="68"/>
      <c r="Q7" s="69"/>
    </row>
    <row r="8" spans="1:17" ht="12.75">
      <c r="A8" s="64"/>
      <c r="B8" s="64"/>
      <c r="C8" s="60"/>
      <c r="D8" s="60"/>
      <c r="E8" s="60"/>
      <c r="F8" s="60"/>
      <c r="G8" s="60"/>
      <c r="H8" s="60"/>
      <c r="I8" s="60" t="s">
        <v>14</v>
      </c>
      <c r="J8" s="64" t="s">
        <v>15</v>
      </c>
      <c r="K8" s="64"/>
      <c r="L8" s="64"/>
      <c r="M8" s="60" t="s">
        <v>16</v>
      </c>
      <c r="N8" s="60" t="s">
        <v>15</v>
      </c>
      <c r="O8" s="60"/>
      <c r="P8" s="60"/>
      <c r="Q8" s="60"/>
    </row>
    <row r="9" spans="1:17" ht="50.25" customHeight="1">
      <c r="A9" s="64"/>
      <c r="B9" s="64"/>
      <c r="C9" s="60"/>
      <c r="D9" s="60"/>
      <c r="E9" s="60"/>
      <c r="F9" s="60"/>
      <c r="G9" s="60"/>
      <c r="H9" s="60"/>
      <c r="I9" s="60"/>
      <c r="J9" s="4" t="s">
        <v>17</v>
      </c>
      <c r="K9" s="4" t="s">
        <v>18</v>
      </c>
      <c r="L9" s="4" t="s">
        <v>19</v>
      </c>
      <c r="M9" s="60"/>
      <c r="N9" s="4" t="s">
        <v>20</v>
      </c>
      <c r="O9" s="4" t="s">
        <v>17</v>
      </c>
      <c r="P9" s="4" t="s">
        <v>18</v>
      </c>
      <c r="Q9" s="4" t="s">
        <v>21</v>
      </c>
    </row>
    <row r="10" spans="1:17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</row>
    <row r="11" spans="1:17" s="9" customFormat="1" ht="12.75">
      <c r="A11" s="6">
        <v>1</v>
      </c>
      <c r="B11" s="7" t="s">
        <v>22</v>
      </c>
      <c r="C11" s="65" t="s">
        <v>23</v>
      </c>
      <c r="D11" s="66"/>
      <c r="E11" s="8">
        <f aca="true" t="shared" si="0" ref="E11:Q11">E16+E26+E36+E48+E59</f>
        <v>10493615.120000001</v>
      </c>
      <c r="F11" s="8">
        <f t="shared" si="0"/>
        <v>5469387.79</v>
      </c>
      <c r="G11" s="8">
        <f t="shared" si="0"/>
        <v>5024227.33</v>
      </c>
      <c r="H11" s="8">
        <f t="shared" si="0"/>
        <v>2410566.67</v>
      </c>
      <c r="I11" s="8">
        <f t="shared" si="0"/>
        <v>1178133.3399999999</v>
      </c>
      <c r="J11" s="8">
        <f t="shared" si="0"/>
        <v>511292.11</v>
      </c>
      <c r="K11" s="8">
        <f t="shared" si="0"/>
        <v>0</v>
      </c>
      <c r="L11" s="8">
        <f t="shared" si="0"/>
        <v>666841.23</v>
      </c>
      <c r="M11" s="8">
        <f t="shared" si="0"/>
        <v>1232433.33</v>
      </c>
      <c r="N11" s="8">
        <f t="shared" si="0"/>
        <v>678284.5</v>
      </c>
      <c r="O11" s="8">
        <f t="shared" si="0"/>
        <v>0</v>
      </c>
      <c r="P11" s="8">
        <f t="shared" si="0"/>
        <v>0</v>
      </c>
      <c r="Q11" s="8">
        <f t="shared" si="0"/>
        <v>554148.8300000001</v>
      </c>
    </row>
    <row r="12" spans="1:17" ht="12.75">
      <c r="A12" s="59" t="s">
        <v>53</v>
      </c>
      <c r="B12" s="10" t="s">
        <v>24</v>
      </c>
      <c r="C12" s="11" t="s">
        <v>25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</row>
    <row r="13" spans="1:17" ht="12.75">
      <c r="A13" s="51"/>
      <c r="B13" s="10" t="s">
        <v>26</v>
      </c>
      <c r="C13" s="14" t="s">
        <v>32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</row>
    <row r="14" spans="1:17" ht="12.75">
      <c r="A14" s="51"/>
      <c r="B14" s="10" t="s">
        <v>27</v>
      </c>
      <c r="C14" s="14" t="s">
        <v>33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</row>
    <row r="15" spans="1:17" ht="12.75">
      <c r="A15" s="51"/>
      <c r="B15" s="10" t="s">
        <v>28</v>
      </c>
      <c r="C15" s="25" t="s">
        <v>34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/>
    </row>
    <row r="16" spans="1:17" ht="12.75">
      <c r="A16" s="51"/>
      <c r="B16" s="20" t="s">
        <v>29</v>
      </c>
      <c r="C16" s="26">
        <v>57</v>
      </c>
      <c r="D16" s="27" t="s">
        <v>35</v>
      </c>
      <c r="E16" s="21">
        <f>SUM(E17:E20)</f>
        <v>832367.4299999999</v>
      </c>
      <c r="F16" s="21">
        <f>SUM(F17:F20)</f>
        <v>293311.1</v>
      </c>
      <c r="G16" s="21">
        <f>SUM(G17:G20)</f>
        <v>539056.3300000001</v>
      </c>
      <c r="H16" s="21">
        <f>SUM(H17)</f>
        <v>789667.4299999999</v>
      </c>
      <c r="I16" s="21">
        <f aca="true" t="shared" si="1" ref="I16:Q16">SUM(I17)</f>
        <v>276383.6</v>
      </c>
      <c r="J16" s="21">
        <f t="shared" si="1"/>
        <v>0</v>
      </c>
      <c r="K16" s="21">
        <f t="shared" si="1"/>
        <v>0</v>
      </c>
      <c r="L16" s="21">
        <f t="shared" si="1"/>
        <v>276383.6</v>
      </c>
      <c r="M16" s="21">
        <f t="shared" si="1"/>
        <v>513283.83</v>
      </c>
      <c r="N16" s="21">
        <f t="shared" si="1"/>
        <v>0</v>
      </c>
      <c r="O16" s="21">
        <f t="shared" si="1"/>
        <v>0</v>
      </c>
      <c r="P16" s="21">
        <f t="shared" si="1"/>
        <v>0</v>
      </c>
      <c r="Q16" s="21">
        <f t="shared" si="1"/>
        <v>513283.83</v>
      </c>
    </row>
    <row r="17" spans="1:17" ht="12.75">
      <c r="A17" s="51"/>
      <c r="B17" s="10" t="s">
        <v>30</v>
      </c>
      <c r="C17" s="53"/>
      <c r="D17" s="56"/>
      <c r="E17" s="23"/>
      <c r="F17" s="23"/>
      <c r="G17" s="23"/>
      <c r="H17" s="48">
        <f>I17+M17</f>
        <v>789667.4299999999</v>
      </c>
      <c r="I17" s="48">
        <f>J17+K17+L17</f>
        <v>276383.6</v>
      </c>
      <c r="J17" s="48"/>
      <c r="K17" s="48"/>
      <c r="L17" s="48">
        <v>276383.6</v>
      </c>
      <c r="M17" s="48">
        <f>N17+O17+P17+Q17</f>
        <v>513283.83</v>
      </c>
      <c r="N17" s="48"/>
      <c r="O17" s="48"/>
      <c r="P17" s="48"/>
      <c r="Q17" s="48">
        <v>513283.83</v>
      </c>
    </row>
    <row r="18" spans="1:17" ht="12.75">
      <c r="A18" s="51"/>
      <c r="B18" s="10" t="s">
        <v>31</v>
      </c>
      <c r="C18" s="54"/>
      <c r="D18" s="57"/>
      <c r="E18" s="23"/>
      <c r="F18" s="23"/>
      <c r="G18" s="23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12.75">
      <c r="A19" s="51"/>
      <c r="B19" s="10" t="s">
        <v>10</v>
      </c>
      <c r="C19" s="54"/>
      <c r="D19" s="57"/>
      <c r="E19" s="23">
        <f>SUM(F19:G19)</f>
        <v>42700</v>
      </c>
      <c r="F19" s="23">
        <v>16927.5</v>
      </c>
      <c r="G19" s="23">
        <v>25772.5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2.75">
      <c r="A20" s="52"/>
      <c r="B20" s="10" t="s">
        <v>36</v>
      </c>
      <c r="C20" s="55"/>
      <c r="D20" s="58"/>
      <c r="E20" s="23">
        <f>SUM(F20:G20)</f>
        <v>789667.4299999999</v>
      </c>
      <c r="F20" s="23">
        <v>276383.6</v>
      </c>
      <c r="G20" s="23">
        <v>513283.83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7" ht="12.75">
      <c r="A21" s="28"/>
      <c r="B21" s="10"/>
      <c r="C21" s="29"/>
      <c r="D21" s="30"/>
      <c r="E21" s="24"/>
      <c r="F21" s="24"/>
      <c r="G21" s="24"/>
      <c r="H21" s="31"/>
      <c r="I21" s="31"/>
      <c r="J21" s="31"/>
      <c r="K21" s="31"/>
      <c r="L21" s="31"/>
      <c r="M21" s="31"/>
      <c r="N21" s="31"/>
      <c r="O21" s="31"/>
      <c r="P21" s="31"/>
      <c r="Q21" s="32"/>
    </row>
    <row r="22" spans="1:17" ht="12.75">
      <c r="A22" s="59" t="s">
        <v>54</v>
      </c>
      <c r="B22" s="10" t="s">
        <v>24</v>
      </c>
      <c r="C22" s="11" t="s">
        <v>37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</row>
    <row r="23" spans="1:17" ht="12.75">
      <c r="A23" s="51"/>
      <c r="B23" s="10" t="s">
        <v>26</v>
      </c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</row>
    <row r="24" spans="1:17" ht="12.75">
      <c r="A24" s="51"/>
      <c r="B24" s="10" t="s">
        <v>27</v>
      </c>
      <c r="C24" s="14" t="s">
        <v>38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</row>
    <row r="25" spans="1:17" ht="12.75">
      <c r="A25" s="51"/>
      <c r="B25" s="10" t="s">
        <v>28</v>
      </c>
      <c r="C25" s="25" t="s">
        <v>39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</row>
    <row r="26" spans="1:17" ht="12.75">
      <c r="A26" s="51"/>
      <c r="B26" s="20" t="s">
        <v>29</v>
      </c>
      <c r="C26" s="26"/>
      <c r="D26" s="27" t="s">
        <v>40</v>
      </c>
      <c r="E26" s="21">
        <f>SUM(E27:E30)</f>
        <v>257017.89</v>
      </c>
      <c r="F26" s="21">
        <f>SUM(F27:F30)</f>
        <v>99318.89</v>
      </c>
      <c r="G26" s="21">
        <f>SUM(G27:G30)</f>
        <v>157699</v>
      </c>
      <c r="H26" s="21">
        <f>SUM(H27)</f>
        <v>254516.89</v>
      </c>
      <c r="I26" s="21">
        <f aca="true" t="shared" si="2" ref="I26:Q26">SUM(I27)</f>
        <v>98355.39</v>
      </c>
      <c r="J26" s="21">
        <f t="shared" si="2"/>
        <v>0</v>
      </c>
      <c r="K26" s="21">
        <f t="shared" si="2"/>
        <v>0</v>
      </c>
      <c r="L26" s="21">
        <f t="shared" si="2"/>
        <v>98355.39</v>
      </c>
      <c r="M26" s="21">
        <f t="shared" si="2"/>
        <v>156161.5</v>
      </c>
      <c r="N26" s="21">
        <f t="shared" si="2"/>
        <v>155786.5</v>
      </c>
      <c r="O26" s="21">
        <f t="shared" si="2"/>
        <v>0</v>
      </c>
      <c r="P26" s="21">
        <f t="shared" si="2"/>
        <v>0</v>
      </c>
      <c r="Q26" s="21">
        <f t="shared" si="2"/>
        <v>375</v>
      </c>
    </row>
    <row r="27" spans="1:17" ht="12.75">
      <c r="A27" s="51"/>
      <c r="B27" s="10" t="s">
        <v>30</v>
      </c>
      <c r="C27" s="53"/>
      <c r="D27" s="56"/>
      <c r="E27" s="23">
        <f>SUM(F27:G27)</f>
        <v>2501</v>
      </c>
      <c r="F27" s="23">
        <v>963.5</v>
      </c>
      <c r="G27" s="23">
        <v>1537.5</v>
      </c>
      <c r="H27" s="48">
        <f>I27+M27</f>
        <v>254516.89</v>
      </c>
      <c r="I27" s="48">
        <f>J27+K27+L27</f>
        <v>98355.39</v>
      </c>
      <c r="J27" s="48"/>
      <c r="K27" s="48"/>
      <c r="L27" s="48">
        <v>98355.39</v>
      </c>
      <c r="M27" s="48">
        <f>N27+O27+P27+Q27</f>
        <v>156161.5</v>
      </c>
      <c r="N27" s="48">
        <v>155786.5</v>
      </c>
      <c r="O27" s="48"/>
      <c r="P27" s="48"/>
      <c r="Q27" s="48">
        <v>375</v>
      </c>
    </row>
    <row r="28" spans="1:17" ht="12.75">
      <c r="A28" s="51"/>
      <c r="B28" s="10" t="s">
        <v>31</v>
      </c>
      <c r="C28" s="54"/>
      <c r="D28" s="57"/>
      <c r="E28" s="23">
        <f>SUM(F28:G28)</f>
        <v>0</v>
      </c>
      <c r="F28" s="23"/>
      <c r="G28" s="23"/>
      <c r="H28" s="48"/>
      <c r="I28" s="48"/>
      <c r="J28" s="48"/>
      <c r="K28" s="48"/>
      <c r="L28" s="48"/>
      <c r="M28" s="48"/>
      <c r="N28" s="48"/>
      <c r="O28" s="48"/>
      <c r="P28" s="48"/>
      <c r="Q28" s="48"/>
    </row>
    <row r="29" spans="1:17" ht="12.75">
      <c r="A29" s="51"/>
      <c r="B29" s="10" t="s">
        <v>10</v>
      </c>
      <c r="C29" s="54"/>
      <c r="D29" s="57"/>
      <c r="E29" s="23">
        <f>SUM(F29:G29)</f>
        <v>0</v>
      </c>
      <c r="F29" s="23"/>
      <c r="G29" s="23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12.75">
      <c r="A30" s="52"/>
      <c r="B30" s="10" t="s">
        <v>36</v>
      </c>
      <c r="C30" s="55"/>
      <c r="D30" s="58"/>
      <c r="E30" s="23">
        <f>SUM(F30:G30)</f>
        <v>254516.89</v>
      </c>
      <c r="F30" s="23">
        <v>98355.39</v>
      </c>
      <c r="G30" s="23">
        <v>156161.5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ht="12.75">
      <c r="A31" s="28"/>
      <c r="B31" s="10"/>
      <c r="C31" s="29"/>
      <c r="D31" s="30"/>
      <c r="E31" s="24"/>
      <c r="F31" s="24"/>
      <c r="G31" s="24"/>
      <c r="H31" s="31"/>
      <c r="I31" s="31"/>
      <c r="J31" s="31"/>
      <c r="K31" s="31"/>
      <c r="L31" s="31"/>
      <c r="M31" s="31"/>
      <c r="N31" s="31"/>
      <c r="O31" s="31"/>
      <c r="P31" s="31"/>
      <c r="Q31" s="32"/>
    </row>
    <row r="32" spans="1:17" ht="12.75">
      <c r="A32" s="59" t="s">
        <v>59</v>
      </c>
      <c r="B32" s="10" t="s">
        <v>24</v>
      </c>
      <c r="C32" s="11" t="s">
        <v>37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/>
    </row>
    <row r="33" spans="1:17" ht="12.75">
      <c r="A33" s="51"/>
      <c r="B33" s="10" t="s">
        <v>26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6"/>
    </row>
    <row r="34" spans="1:17" ht="12.75">
      <c r="A34" s="51"/>
      <c r="B34" s="10" t="s">
        <v>27</v>
      </c>
      <c r="C34" s="14" t="s">
        <v>55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1:17" ht="12.75">
      <c r="A35" s="51"/>
      <c r="B35" s="10" t="s">
        <v>28</v>
      </c>
      <c r="C35" s="25" t="s">
        <v>56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/>
    </row>
    <row r="36" spans="1:17" ht="12.75">
      <c r="A36" s="51"/>
      <c r="B36" s="20" t="s">
        <v>29</v>
      </c>
      <c r="C36" s="26"/>
      <c r="D36" s="27" t="s">
        <v>57</v>
      </c>
      <c r="E36" s="21">
        <f>SUM(E37:E41)</f>
        <v>3603721.3400000003</v>
      </c>
      <c r="F36" s="21">
        <f>SUM(F37:F41)</f>
        <v>2151482.34</v>
      </c>
      <c r="G36" s="21">
        <f>SUM(G37:G41)</f>
        <v>1452239</v>
      </c>
      <c r="H36" s="21">
        <f>SUM(H37)</f>
        <v>1293792.35</v>
      </c>
      <c r="I36" s="21">
        <f aca="true" t="shared" si="3" ref="I36:Q36">SUM(I37)</f>
        <v>771294.35</v>
      </c>
      <c r="J36" s="21">
        <f t="shared" si="3"/>
        <v>511292.11</v>
      </c>
      <c r="K36" s="21">
        <f t="shared" si="3"/>
        <v>0</v>
      </c>
      <c r="L36" s="21">
        <f t="shared" si="3"/>
        <v>260002.24</v>
      </c>
      <c r="M36" s="21">
        <f t="shared" si="3"/>
        <v>522498</v>
      </c>
      <c r="N36" s="21">
        <f t="shared" si="3"/>
        <v>522498</v>
      </c>
      <c r="O36" s="21">
        <f t="shared" si="3"/>
        <v>0</v>
      </c>
      <c r="P36" s="21">
        <f t="shared" si="3"/>
        <v>0</v>
      </c>
      <c r="Q36" s="21">
        <f t="shared" si="3"/>
        <v>0</v>
      </c>
    </row>
    <row r="37" spans="1:17" ht="12.75">
      <c r="A37" s="51"/>
      <c r="B37" s="10" t="s">
        <v>30</v>
      </c>
      <c r="C37" s="53"/>
      <c r="D37" s="56"/>
      <c r="E37" s="23"/>
      <c r="F37" s="23"/>
      <c r="G37" s="23"/>
      <c r="H37" s="48">
        <f>I37+M37</f>
        <v>1293792.35</v>
      </c>
      <c r="I37" s="48">
        <f>J37+K37+L37</f>
        <v>771294.35</v>
      </c>
      <c r="J37" s="48">
        <v>511292.11</v>
      </c>
      <c r="K37" s="48"/>
      <c r="L37" s="48">
        <v>260002.24</v>
      </c>
      <c r="M37" s="48">
        <f>N37+O37+P37+Q37</f>
        <v>522498</v>
      </c>
      <c r="N37" s="48">
        <v>522498</v>
      </c>
      <c r="O37" s="48"/>
      <c r="P37" s="48"/>
      <c r="Q37" s="48"/>
    </row>
    <row r="38" spans="1:17" ht="12.75">
      <c r="A38" s="51"/>
      <c r="B38" s="10" t="s">
        <v>31</v>
      </c>
      <c r="C38" s="54"/>
      <c r="D38" s="57"/>
      <c r="E38" s="23">
        <f>SUM(F38:G38)</f>
        <v>24400</v>
      </c>
      <c r="F38" s="23">
        <v>14400</v>
      </c>
      <c r="G38" s="23">
        <v>10000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1:17" ht="12.75">
      <c r="A39" s="51"/>
      <c r="B39" s="10" t="s">
        <v>10</v>
      </c>
      <c r="C39" s="54"/>
      <c r="D39" s="57"/>
      <c r="E39" s="23">
        <f>SUM(F39:G39)</f>
        <v>65880</v>
      </c>
      <c r="F39" s="23">
        <v>38880</v>
      </c>
      <c r="G39" s="23">
        <v>27000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12.75">
      <c r="A40" s="51"/>
      <c r="B40" s="10" t="s">
        <v>36</v>
      </c>
      <c r="C40" s="54"/>
      <c r="D40" s="57"/>
      <c r="E40" s="23">
        <f>SUM(F40:G40)</f>
        <v>1293792.35</v>
      </c>
      <c r="F40" s="23">
        <v>771294.35</v>
      </c>
      <c r="G40" s="23">
        <v>522498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</row>
    <row r="41" spans="1:17" ht="12.75">
      <c r="A41" s="52"/>
      <c r="B41" s="10" t="s">
        <v>58</v>
      </c>
      <c r="C41" s="55"/>
      <c r="D41" s="58"/>
      <c r="E41" s="23">
        <f>SUM(F41:G41)</f>
        <v>2219648.99</v>
      </c>
      <c r="F41" s="23">
        <v>1326907.99</v>
      </c>
      <c r="G41" s="23">
        <v>892741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1:17" ht="12.75">
      <c r="A42" s="28"/>
      <c r="B42" s="10"/>
      <c r="C42" s="29"/>
      <c r="D42" s="30"/>
      <c r="E42" s="24"/>
      <c r="F42" s="24"/>
      <c r="G42" s="24"/>
      <c r="H42" s="31"/>
      <c r="I42" s="31"/>
      <c r="J42" s="31"/>
      <c r="K42" s="31"/>
      <c r="L42" s="31"/>
      <c r="M42" s="31"/>
      <c r="N42" s="31"/>
      <c r="O42" s="31"/>
      <c r="P42" s="31"/>
      <c r="Q42" s="32"/>
    </row>
    <row r="43" spans="1:17" ht="12.75">
      <c r="A43" s="28"/>
      <c r="B43" s="10"/>
      <c r="C43" s="29"/>
      <c r="D43" s="30"/>
      <c r="E43" s="24"/>
      <c r="F43" s="24"/>
      <c r="G43" s="24"/>
      <c r="H43" s="31"/>
      <c r="I43" s="31"/>
      <c r="J43" s="31"/>
      <c r="K43" s="31"/>
      <c r="L43" s="31"/>
      <c r="M43" s="31"/>
      <c r="N43" s="31"/>
      <c r="O43" s="31"/>
      <c r="P43" s="31"/>
      <c r="Q43" s="32"/>
    </row>
    <row r="44" spans="1:17" ht="12.75">
      <c r="A44" s="50" t="s">
        <v>68</v>
      </c>
      <c r="B44" s="10" t="s">
        <v>24</v>
      </c>
      <c r="C44" s="11" t="s">
        <v>25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1:17" ht="12.75">
      <c r="A45" s="51"/>
      <c r="B45" s="10" t="s">
        <v>26</v>
      </c>
      <c r="C45" s="14" t="s">
        <v>66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6"/>
    </row>
    <row r="46" spans="1:17" ht="12.75">
      <c r="A46" s="51"/>
      <c r="B46" s="10" t="s">
        <v>27</v>
      </c>
      <c r="C46" s="14" t="s">
        <v>65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6"/>
    </row>
    <row r="47" spans="1:17" ht="12.75">
      <c r="A47" s="51"/>
      <c r="B47" s="10" t="s">
        <v>28</v>
      </c>
      <c r="C47" s="41" t="s">
        <v>67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9"/>
    </row>
    <row r="48" spans="1:17" ht="12.75">
      <c r="A48" s="51"/>
      <c r="B48" s="20" t="s">
        <v>29</v>
      </c>
      <c r="C48" s="26"/>
      <c r="D48" s="27"/>
      <c r="E48" s="21">
        <f>SUM(E49:E53)</f>
        <v>1134324</v>
      </c>
      <c r="F48" s="21">
        <f>SUM(F49:F53)</f>
        <v>171460</v>
      </c>
      <c r="G48" s="21">
        <f>SUM(G49:G53)</f>
        <v>962864</v>
      </c>
      <c r="H48" s="21">
        <f>SUM(H49)</f>
        <v>24400</v>
      </c>
      <c r="I48" s="21">
        <f aca="true" t="shared" si="4" ref="I48:Q48">SUM(I49)</f>
        <v>3660</v>
      </c>
      <c r="J48" s="21">
        <f t="shared" si="4"/>
        <v>0</v>
      </c>
      <c r="K48" s="21">
        <f t="shared" si="4"/>
        <v>0</v>
      </c>
      <c r="L48" s="21">
        <f t="shared" si="4"/>
        <v>3660</v>
      </c>
      <c r="M48" s="21">
        <f t="shared" si="4"/>
        <v>20740</v>
      </c>
      <c r="N48" s="21">
        <f t="shared" si="4"/>
        <v>0</v>
      </c>
      <c r="O48" s="21">
        <f t="shared" si="4"/>
        <v>0</v>
      </c>
      <c r="P48" s="21">
        <f t="shared" si="4"/>
        <v>0</v>
      </c>
      <c r="Q48" s="21">
        <f t="shared" si="4"/>
        <v>20740</v>
      </c>
    </row>
    <row r="49" spans="1:17" ht="12.75">
      <c r="A49" s="51"/>
      <c r="B49" s="10" t="s">
        <v>30</v>
      </c>
      <c r="C49" s="53"/>
      <c r="D49" s="56"/>
      <c r="E49" s="23"/>
      <c r="F49" s="23"/>
      <c r="G49" s="23"/>
      <c r="H49" s="48">
        <f>I49+M49</f>
        <v>24400</v>
      </c>
      <c r="I49" s="48">
        <f>J49+K49+L49</f>
        <v>3660</v>
      </c>
      <c r="J49" s="48"/>
      <c r="K49" s="48"/>
      <c r="L49" s="48">
        <v>3660</v>
      </c>
      <c r="M49" s="48">
        <f>N49+O49+P49+Q49</f>
        <v>20740</v>
      </c>
      <c r="N49" s="48"/>
      <c r="O49" s="48"/>
      <c r="P49" s="48"/>
      <c r="Q49" s="48">
        <v>20740</v>
      </c>
    </row>
    <row r="50" spans="1:17" ht="12.75">
      <c r="A50" s="51"/>
      <c r="B50" s="10" t="s">
        <v>31</v>
      </c>
      <c r="C50" s="54"/>
      <c r="D50" s="57"/>
      <c r="E50" s="23"/>
      <c r="F50" s="23"/>
      <c r="G50" s="23"/>
      <c r="H50" s="48"/>
      <c r="I50" s="48"/>
      <c r="J50" s="48"/>
      <c r="K50" s="48"/>
      <c r="L50" s="48"/>
      <c r="M50" s="48"/>
      <c r="N50" s="48"/>
      <c r="O50" s="48"/>
      <c r="P50" s="48"/>
      <c r="Q50" s="48"/>
    </row>
    <row r="51" spans="1:17" ht="12.75">
      <c r="A51" s="51"/>
      <c r="B51" s="10" t="s">
        <v>10</v>
      </c>
      <c r="C51" s="54"/>
      <c r="D51" s="57"/>
      <c r="E51" s="23">
        <f>SUM(F51:G51)</f>
        <v>34424</v>
      </c>
      <c r="F51" s="23">
        <v>6408</v>
      </c>
      <c r="G51" s="23">
        <v>28016</v>
      </c>
      <c r="H51" s="48"/>
      <c r="I51" s="48"/>
      <c r="J51" s="48"/>
      <c r="K51" s="48"/>
      <c r="L51" s="48"/>
      <c r="M51" s="48"/>
      <c r="N51" s="48"/>
      <c r="O51" s="48"/>
      <c r="P51" s="48"/>
      <c r="Q51" s="48"/>
    </row>
    <row r="52" spans="1:17" ht="12.75">
      <c r="A52" s="51"/>
      <c r="B52" s="10" t="s">
        <v>36</v>
      </c>
      <c r="C52" s="54"/>
      <c r="D52" s="57"/>
      <c r="E52" s="23">
        <f>SUM(F52:G52)</f>
        <v>24400</v>
      </c>
      <c r="F52" s="23">
        <v>3660</v>
      </c>
      <c r="G52" s="23">
        <v>20740</v>
      </c>
      <c r="H52" s="48"/>
      <c r="I52" s="48"/>
      <c r="J52" s="48"/>
      <c r="K52" s="48"/>
      <c r="L52" s="48"/>
      <c r="M52" s="48"/>
      <c r="N52" s="48"/>
      <c r="O52" s="48"/>
      <c r="P52" s="48"/>
      <c r="Q52" s="48"/>
    </row>
    <row r="53" spans="1:17" ht="12.75">
      <c r="A53" s="52"/>
      <c r="B53" s="10" t="s">
        <v>58</v>
      </c>
      <c r="C53" s="55"/>
      <c r="D53" s="58"/>
      <c r="E53" s="23">
        <f>SUM(F53:G53)</f>
        <v>1075500</v>
      </c>
      <c r="F53" s="23">
        <v>161392</v>
      </c>
      <c r="G53" s="23">
        <v>914108</v>
      </c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12.75">
      <c r="A54" s="45"/>
      <c r="B54" s="10"/>
      <c r="C54" s="46"/>
      <c r="D54" s="47"/>
      <c r="E54" s="24"/>
      <c r="F54" s="24"/>
      <c r="G54" s="24"/>
      <c r="H54" s="31"/>
      <c r="I54" s="31"/>
      <c r="J54" s="31"/>
      <c r="K54" s="31"/>
      <c r="L54" s="31"/>
      <c r="M54" s="31"/>
      <c r="N54" s="31"/>
      <c r="O54" s="31"/>
      <c r="P54" s="31"/>
      <c r="Q54" s="32"/>
    </row>
    <row r="55" spans="1:17" ht="12.75">
      <c r="A55" s="50" t="s">
        <v>73</v>
      </c>
      <c r="B55" s="10" t="s">
        <v>24</v>
      </c>
      <c r="C55" s="11" t="s">
        <v>37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3"/>
    </row>
    <row r="56" spans="1:17" ht="12.75">
      <c r="A56" s="51"/>
      <c r="B56" s="10" t="s">
        <v>26</v>
      </c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6"/>
    </row>
    <row r="57" spans="1:17" ht="12.75">
      <c r="A57" s="51"/>
      <c r="B57" s="10" t="s">
        <v>27</v>
      </c>
      <c r="C57" s="42" t="s">
        <v>55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6"/>
    </row>
    <row r="58" spans="1:17" ht="12.75">
      <c r="A58" s="51"/>
      <c r="B58" s="10" t="s">
        <v>28</v>
      </c>
      <c r="C58" s="43" t="s">
        <v>70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9"/>
    </row>
    <row r="59" spans="1:17" ht="12.75">
      <c r="A59" s="51"/>
      <c r="B59" s="20" t="s">
        <v>29</v>
      </c>
      <c r="C59" s="26"/>
      <c r="D59" s="27" t="s">
        <v>71</v>
      </c>
      <c r="E59" s="21">
        <f>SUM(E60:E65)</f>
        <v>4666184.46</v>
      </c>
      <c r="F59" s="21">
        <f>SUM(F60:F65)</f>
        <v>2753815.46</v>
      </c>
      <c r="G59" s="21">
        <f>SUM(G60:G65)</f>
        <v>1912369</v>
      </c>
      <c r="H59" s="21">
        <f>SUM(H60)</f>
        <v>48190</v>
      </c>
      <c r="I59" s="21">
        <f aca="true" t="shared" si="5" ref="I59:Q59">SUM(I60)</f>
        <v>28440</v>
      </c>
      <c r="J59" s="21">
        <f t="shared" si="5"/>
        <v>0</v>
      </c>
      <c r="K59" s="21">
        <f t="shared" si="5"/>
        <v>0</v>
      </c>
      <c r="L59" s="21">
        <f t="shared" si="5"/>
        <v>28440</v>
      </c>
      <c r="M59" s="21">
        <f t="shared" si="5"/>
        <v>19750</v>
      </c>
      <c r="N59" s="21">
        <f t="shared" si="5"/>
        <v>0</v>
      </c>
      <c r="O59" s="21">
        <f t="shared" si="5"/>
        <v>0</v>
      </c>
      <c r="P59" s="21">
        <f t="shared" si="5"/>
        <v>0</v>
      </c>
      <c r="Q59" s="21">
        <f t="shared" si="5"/>
        <v>19750</v>
      </c>
    </row>
    <row r="60" spans="1:17" ht="12.75">
      <c r="A60" s="51"/>
      <c r="B60" s="10" t="s">
        <v>30</v>
      </c>
      <c r="C60" s="53"/>
      <c r="D60" s="56"/>
      <c r="E60" s="23"/>
      <c r="F60" s="23"/>
      <c r="G60" s="23"/>
      <c r="H60" s="48">
        <f>I60+M60</f>
        <v>48190</v>
      </c>
      <c r="I60" s="48">
        <f>J60+K60+L60</f>
        <v>28440</v>
      </c>
      <c r="J60" s="48"/>
      <c r="K60" s="48"/>
      <c r="L60" s="48">
        <v>28440</v>
      </c>
      <c r="M60" s="48">
        <f>N60+O60+P60+Q60</f>
        <v>19750</v>
      </c>
      <c r="N60" s="48"/>
      <c r="O60" s="48"/>
      <c r="P60" s="48"/>
      <c r="Q60" s="48">
        <v>19750</v>
      </c>
    </row>
    <row r="61" spans="1:17" ht="12.75">
      <c r="A61" s="51"/>
      <c r="B61" s="10" t="s">
        <v>31</v>
      </c>
      <c r="C61" s="54"/>
      <c r="D61" s="57"/>
      <c r="E61" s="23"/>
      <c r="F61" s="23"/>
      <c r="G61" s="23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1:17" ht="12.75">
      <c r="A62" s="51"/>
      <c r="B62" s="10" t="s">
        <v>10</v>
      </c>
      <c r="C62" s="54"/>
      <c r="D62" s="57"/>
      <c r="E62" s="23"/>
      <c r="F62" s="23"/>
      <c r="G62" s="23"/>
      <c r="H62" s="48"/>
      <c r="I62" s="48"/>
      <c r="J62" s="48"/>
      <c r="K62" s="48"/>
      <c r="L62" s="48"/>
      <c r="M62" s="48"/>
      <c r="N62" s="48"/>
      <c r="O62" s="48"/>
      <c r="P62" s="48"/>
      <c r="Q62" s="48"/>
    </row>
    <row r="63" spans="1:17" ht="12.75">
      <c r="A63" s="51"/>
      <c r="B63" s="10" t="s">
        <v>36</v>
      </c>
      <c r="C63" s="54"/>
      <c r="D63" s="57"/>
      <c r="E63" s="23">
        <f>SUM(F63:G63)</f>
        <v>48190</v>
      </c>
      <c r="F63" s="23">
        <v>28440</v>
      </c>
      <c r="G63" s="23">
        <v>19750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</row>
    <row r="64" spans="1:17" ht="12.75">
      <c r="A64" s="51"/>
      <c r="B64" s="10" t="s">
        <v>58</v>
      </c>
      <c r="C64" s="54"/>
      <c r="D64" s="57"/>
      <c r="E64" s="23"/>
      <c r="F64" s="23"/>
      <c r="G64" s="23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17" ht="12.75">
      <c r="A65" s="52"/>
      <c r="B65" s="44" t="s">
        <v>72</v>
      </c>
      <c r="C65" s="55"/>
      <c r="D65" s="58"/>
      <c r="E65" s="23">
        <f>SUM(F65:G65)</f>
        <v>4617994.46</v>
      </c>
      <c r="F65" s="23">
        <v>2725375.46</v>
      </c>
      <c r="G65" s="23">
        <v>1892619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</row>
    <row r="66" spans="1:17" ht="12.75">
      <c r="A66" s="28"/>
      <c r="B66" s="10"/>
      <c r="C66" s="29"/>
      <c r="D66" s="30"/>
      <c r="E66" s="24"/>
      <c r="F66" s="24"/>
      <c r="G66" s="24"/>
      <c r="H66" s="31"/>
      <c r="I66" s="31"/>
      <c r="J66" s="31"/>
      <c r="K66" s="31"/>
      <c r="L66" s="31"/>
      <c r="M66" s="31"/>
      <c r="N66" s="31"/>
      <c r="O66" s="31"/>
      <c r="P66" s="31"/>
      <c r="Q66" s="32"/>
    </row>
    <row r="67" spans="1:17" s="9" customFormat="1" ht="12.75">
      <c r="A67" s="6">
        <v>2</v>
      </c>
      <c r="B67" s="7" t="s">
        <v>41</v>
      </c>
      <c r="C67" s="65" t="s">
        <v>23</v>
      </c>
      <c r="D67" s="66"/>
      <c r="E67" s="8">
        <f aca="true" t="shared" si="6" ref="E67:Q67">E72</f>
        <v>218346.09999999998</v>
      </c>
      <c r="F67" s="8">
        <f t="shared" si="6"/>
        <v>30892.699999999997</v>
      </c>
      <c r="G67" s="8">
        <f t="shared" si="6"/>
        <v>187453.4</v>
      </c>
      <c r="H67" s="8">
        <f t="shared" si="6"/>
        <v>122111.54</v>
      </c>
      <c r="I67" s="8">
        <f t="shared" si="6"/>
        <v>18316.73</v>
      </c>
      <c r="J67" s="8">
        <f t="shared" si="6"/>
        <v>0</v>
      </c>
      <c r="K67" s="8">
        <f t="shared" si="6"/>
        <v>0</v>
      </c>
      <c r="L67" s="8">
        <f t="shared" si="6"/>
        <v>18316.73</v>
      </c>
      <c r="M67" s="8">
        <f t="shared" si="6"/>
        <v>103794.81</v>
      </c>
      <c r="N67" s="8">
        <f t="shared" si="6"/>
        <v>0</v>
      </c>
      <c r="O67" s="8">
        <f t="shared" si="6"/>
        <v>0</v>
      </c>
      <c r="P67" s="8">
        <f t="shared" si="6"/>
        <v>0</v>
      </c>
      <c r="Q67" s="8">
        <f t="shared" si="6"/>
        <v>103794.81</v>
      </c>
    </row>
    <row r="68" spans="1:17" ht="12.75">
      <c r="A68" s="64" t="s">
        <v>42</v>
      </c>
      <c r="B68" s="10" t="s">
        <v>43</v>
      </c>
      <c r="C68" s="11" t="s">
        <v>60</v>
      </c>
      <c r="D68" s="33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3"/>
    </row>
    <row r="69" spans="1:17" ht="12.75">
      <c r="A69" s="64"/>
      <c r="B69" s="10" t="s">
        <v>44</v>
      </c>
      <c r="C69" s="14" t="s">
        <v>61</v>
      </c>
      <c r="D69" s="3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6"/>
    </row>
    <row r="70" spans="1:17" ht="12.75" customHeight="1">
      <c r="A70" s="64"/>
      <c r="B70" s="35" t="s">
        <v>45</v>
      </c>
      <c r="C70" s="14" t="s">
        <v>62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6"/>
    </row>
    <row r="71" spans="1:17" ht="12.75">
      <c r="A71" s="64"/>
      <c r="B71" s="35" t="s">
        <v>46</v>
      </c>
      <c r="C71" s="17" t="s">
        <v>63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9"/>
    </row>
    <row r="72" spans="1:17" ht="12.75">
      <c r="A72" s="64"/>
      <c r="B72" s="10" t="s">
        <v>29</v>
      </c>
      <c r="C72" s="23"/>
      <c r="D72" s="22" t="s">
        <v>64</v>
      </c>
      <c r="E72" s="23">
        <f>SUM(E74:E76)</f>
        <v>218346.09999999998</v>
      </c>
      <c r="F72" s="23">
        <f>SUM(F74:F76)</f>
        <v>30892.699999999997</v>
      </c>
      <c r="G72" s="23">
        <f>SUM(G74:G76)</f>
        <v>187453.4</v>
      </c>
      <c r="H72" s="23">
        <f>I72+M72</f>
        <v>122111.54</v>
      </c>
      <c r="I72" s="23">
        <f>J72+K72+L72</f>
        <v>18316.73</v>
      </c>
      <c r="J72" s="23">
        <f>SUM(J73)</f>
        <v>0</v>
      </c>
      <c r="K72" s="23">
        <f>SUM(K73)</f>
        <v>0</v>
      </c>
      <c r="L72" s="23">
        <f>SUM(L73)</f>
        <v>18316.73</v>
      </c>
      <c r="M72" s="23">
        <f>N72+O72+P72+Q72</f>
        <v>103794.81</v>
      </c>
      <c r="N72" s="23"/>
      <c r="O72" s="23"/>
      <c r="P72" s="23"/>
      <c r="Q72" s="23">
        <f>SUM(Q73)</f>
        <v>103794.81</v>
      </c>
    </row>
    <row r="73" spans="1:17" ht="12.75">
      <c r="A73" s="64"/>
      <c r="B73" s="10" t="s">
        <v>30</v>
      </c>
      <c r="C73" s="70"/>
      <c r="D73" s="70"/>
      <c r="E73" s="23"/>
      <c r="F73" s="23"/>
      <c r="G73" s="23"/>
      <c r="H73" s="73">
        <f>I73+M73</f>
        <v>122111.54</v>
      </c>
      <c r="I73" s="73">
        <f>J73+K73+L73</f>
        <v>18316.73</v>
      </c>
      <c r="J73" s="73"/>
      <c r="K73" s="73"/>
      <c r="L73" s="73">
        <v>18316.73</v>
      </c>
      <c r="M73" s="73">
        <f>N73+O73+P73+Q73</f>
        <v>103794.81</v>
      </c>
      <c r="N73" s="73"/>
      <c r="O73" s="73"/>
      <c r="P73" s="73"/>
      <c r="Q73" s="73">
        <v>103794.81</v>
      </c>
    </row>
    <row r="74" spans="1:17" ht="12.75">
      <c r="A74" s="64"/>
      <c r="B74" s="10" t="s">
        <v>31</v>
      </c>
      <c r="C74" s="71"/>
      <c r="D74" s="71"/>
      <c r="E74" s="23">
        <f>F74+G74</f>
        <v>44434.56</v>
      </c>
      <c r="F74" s="23">
        <v>4806.03</v>
      </c>
      <c r="G74" s="23">
        <v>39628.53</v>
      </c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1:17" ht="12.75">
      <c r="A75" s="64"/>
      <c r="B75" s="10" t="s">
        <v>10</v>
      </c>
      <c r="C75" s="71"/>
      <c r="D75" s="71"/>
      <c r="E75" s="23">
        <f>F75+G75</f>
        <v>51800</v>
      </c>
      <c r="F75" s="23">
        <v>7769.94</v>
      </c>
      <c r="G75" s="23">
        <v>44030.06</v>
      </c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1:17" ht="12.75">
      <c r="A76" s="64"/>
      <c r="B76" s="10" t="s">
        <v>47</v>
      </c>
      <c r="C76" s="72"/>
      <c r="D76" s="72"/>
      <c r="E76" s="23">
        <f>F76+G76</f>
        <v>122111.54</v>
      </c>
      <c r="F76" s="23">
        <v>18316.73</v>
      </c>
      <c r="G76" s="23">
        <v>103794.81</v>
      </c>
      <c r="H76" s="75"/>
      <c r="I76" s="75"/>
      <c r="J76" s="75"/>
      <c r="K76" s="75"/>
      <c r="L76" s="75"/>
      <c r="M76" s="75"/>
      <c r="N76" s="75"/>
      <c r="O76" s="75"/>
      <c r="P76" s="75"/>
      <c r="Q76" s="75"/>
    </row>
    <row r="77" spans="1:17" ht="12.75">
      <c r="A77" s="36" t="s">
        <v>48</v>
      </c>
      <c r="B77" s="10" t="s">
        <v>49</v>
      </c>
      <c r="C77" s="76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8"/>
    </row>
    <row r="78" spans="1:17" s="38" customFormat="1" ht="12.75">
      <c r="A78" s="79" t="s">
        <v>50</v>
      </c>
      <c r="B78" s="79"/>
      <c r="C78" s="80" t="s">
        <v>23</v>
      </c>
      <c r="D78" s="81"/>
      <c r="E78" s="37">
        <f aca="true" t="shared" si="7" ref="E78:Q78">E11+E67</f>
        <v>10711961.22</v>
      </c>
      <c r="F78" s="37">
        <f t="shared" si="7"/>
        <v>5500280.49</v>
      </c>
      <c r="G78" s="37">
        <f t="shared" si="7"/>
        <v>5211680.73</v>
      </c>
      <c r="H78" s="37">
        <f t="shared" si="7"/>
        <v>2532678.21</v>
      </c>
      <c r="I78" s="37">
        <f t="shared" si="7"/>
        <v>1196450.0699999998</v>
      </c>
      <c r="J78" s="37">
        <f t="shared" si="7"/>
        <v>511292.11</v>
      </c>
      <c r="K78" s="37">
        <f t="shared" si="7"/>
        <v>0</v>
      </c>
      <c r="L78" s="37">
        <f t="shared" si="7"/>
        <v>685157.96</v>
      </c>
      <c r="M78" s="37">
        <f t="shared" si="7"/>
        <v>1336228.1400000001</v>
      </c>
      <c r="N78" s="37">
        <f t="shared" si="7"/>
        <v>678284.5</v>
      </c>
      <c r="O78" s="37">
        <f t="shared" si="7"/>
        <v>0</v>
      </c>
      <c r="P78" s="37">
        <f t="shared" si="7"/>
        <v>0</v>
      </c>
      <c r="Q78" s="37">
        <f t="shared" si="7"/>
        <v>657943.6400000001</v>
      </c>
    </row>
    <row r="79" spans="1:17" ht="12.75">
      <c r="A79" s="82" t="s">
        <v>51</v>
      </c>
      <c r="B79" s="82"/>
      <c r="C79" s="82"/>
      <c r="D79" s="82"/>
      <c r="E79" s="82"/>
      <c r="F79" s="82"/>
      <c r="G79" s="82"/>
      <c r="H79" s="82"/>
      <c r="I79" s="82"/>
      <c r="J79" s="82"/>
      <c r="K79" s="1"/>
      <c r="L79" s="1"/>
      <c r="M79" s="1"/>
      <c r="N79" s="1"/>
      <c r="O79" s="1"/>
      <c r="P79" s="1"/>
      <c r="Q79" s="1"/>
    </row>
    <row r="80" spans="1:17" ht="12.75">
      <c r="A80" s="1" t="s">
        <v>52</v>
      </c>
      <c r="B80" s="1"/>
      <c r="C80" s="1"/>
      <c r="D80" s="1"/>
      <c r="E80" s="39"/>
      <c r="F80" s="38"/>
      <c r="G80" s="38"/>
      <c r="H80" s="1"/>
      <c r="I80" s="1"/>
      <c r="J80" s="1"/>
      <c r="K80" s="1"/>
      <c r="L80" s="1"/>
      <c r="M80" s="38"/>
      <c r="N80" s="38"/>
      <c r="O80" s="38"/>
      <c r="P80" s="1"/>
      <c r="Q80" s="1"/>
    </row>
    <row r="81" spans="5:15" ht="12.75">
      <c r="E81" s="38"/>
      <c r="F81" s="38"/>
      <c r="G81" s="38"/>
      <c r="H81" s="38"/>
      <c r="I81" s="38"/>
      <c r="J81" s="38"/>
      <c r="M81" s="38"/>
      <c r="N81" s="38"/>
      <c r="O81" s="38"/>
    </row>
    <row r="82" spans="2:4" ht="12.75">
      <c r="B82" s="40" t="s">
        <v>74</v>
      </c>
      <c r="C82" s="40"/>
      <c r="D82" s="40"/>
    </row>
    <row r="83" spans="2:3" ht="12.75">
      <c r="B83" s="40" t="s">
        <v>75</v>
      </c>
      <c r="C83" s="40"/>
    </row>
    <row r="84" spans="2:3" ht="12.75">
      <c r="B84" s="40" t="s">
        <v>76</v>
      </c>
      <c r="C84" s="40"/>
    </row>
  </sheetData>
  <sheetProtection/>
  <mergeCells count="104">
    <mergeCell ref="P73:P76"/>
    <mergeCell ref="Q60:Q65"/>
    <mergeCell ref="M60:M65"/>
    <mergeCell ref="N60:N65"/>
    <mergeCell ref="O60:O65"/>
    <mergeCell ref="P60:P65"/>
    <mergeCell ref="O73:O76"/>
    <mergeCell ref="A55:A65"/>
    <mergeCell ref="C60:C65"/>
    <mergeCell ref="D60:D65"/>
    <mergeCell ref="H60:H65"/>
    <mergeCell ref="A79:J79"/>
    <mergeCell ref="I60:I65"/>
    <mergeCell ref="J60:J65"/>
    <mergeCell ref="K60:K65"/>
    <mergeCell ref="L60:L65"/>
    <mergeCell ref="J73:J76"/>
    <mergeCell ref="K73:K76"/>
    <mergeCell ref="M27:M30"/>
    <mergeCell ref="Q73:Q76"/>
    <mergeCell ref="C77:Q77"/>
    <mergeCell ref="A78:B78"/>
    <mergeCell ref="C78:D78"/>
    <mergeCell ref="L73:L76"/>
    <mergeCell ref="M73:M76"/>
    <mergeCell ref="N73:N76"/>
    <mergeCell ref="C67:D67"/>
    <mergeCell ref="A68:A76"/>
    <mergeCell ref="C73:C76"/>
    <mergeCell ref="D73:D76"/>
    <mergeCell ref="H73:H76"/>
    <mergeCell ref="I73:I76"/>
    <mergeCell ref="P27:P30"/>
    <mergeCell ref="I27:I30"/>
    <mergeCell ref="J27:J30"/>
    <mergeCell ref="K27:K30"/>
    <mergeCell ref="L27:L30"/>
    <mergeCell ref="Q27:Q30"/>
    <mergeCell ref="A22:A30"/>
    <mergeCell ref="C27:C30"/>
    <mergeCell ref="D27:D30"/>
    <mergeCell ref="H27:H30"/>
    <mergeCell ref="N17:N20"/>
    <mergeCell ref="O17:O20"/>
    <mergeCell ref="L17:L20"/>
    <mergeCell ref="M17:M20"/>
    <mergeCell ref="N27:N30"/>
    <mergeCell ref="O27:O30"/>
    <mergeCell ref="P17:P20"/>
    <mergeCell ref="Q17:Q20"/>
    <mergeCell ref="M8:M9"/>
    <mergeCell ref="A12:A20"/>
    <mergeCell ref="C17:C20"/>
    <mergeCell ref="D17:D20"/>
    <mergeCell ref="H17:H20"/>
    <mergeCell ref="I17:I20"/>
    <mergeCell ref="J17:J20"/>
    <mergeCell ref="K17:K20"/>
    <mergeCell ref="H4:Q4"/>
    <mergeCell ref="C11:D11"/>
    <mergeCell ref="G5:G9"/>
    <mergeCell ref="H5:Q5"/>
    <mergeCell ref="H6:H9"/>
    <mergeCell ref="I6:Q6"/>
    <mergeCell ref="I7:L7"/>
    <mergeCell ref="M7:Q7"/>
    <mergeCell ref="I8:I9"/>
    <mergeCell ref="J8:L8"/>
    <mergeCell ref="F5:F9"/>
    <mergeCell ref="N8:Q8"/>
    <mergeCell ref="N1:P1"/>
    <mergeCell ref="A2:Q2"/>
    <mergeCell ref="A4:A9"/>
    <mergeCell ref="B4:B9"/>
    <mergeCell ref="C4:C9"/>
    <mergeCell ref="D4:D9"/>
    <mergeCell ref="E4:E9"/>
    <mergeCell ref="F4:G4"/>
    <mergeCell ref="A32:A41"/>
    <mergeCell ref="C37:C41"/>
    <mergeCell ref="D37:D41"/>
    <mergeCell ref="H37:H41"/>
    <mergeCell ref="I37:I41"/>
    <mergeCell ref="J37:J41"/>
    <mergeCell ref="K37:K41"/>
    <mergeCell ref="L37:L41"/>
    <mergeCell ref="Q37:Q41"/>
    <mergeCell ref="M37:M41"/>
    <mergeCell ref="N37:N41"/>
    <mergeCell ref="O37:O41"/>
    <mergeCell ref="P37:P41"/>
    <mergeCell ref="A44:A53"/>
    <mergeCell ref="C49:C53"/>
    <mergeCell ref="D49:D53"/>
    <mergeCell ref="H49:H53"/>
    <mergeCell ref="I49:I53"/>
    <mergeCell ref="J49:J53"/>
    <mergeCell ref="K49:K53"/>
    <mergeCell ref="L49:L53"/>
    <mergeCell ref="Q49:Q53"/>
    <mergeCell ref="M49:M53"/>
    <mergeCell ref="N49:N53"/>
    <mergeCell ref="O49:O53"/>
    <mergeCell ref="P49:P53"/>
  </mergeCells>
  <printOptions/>
  <pageMargins left="0.72" right="0.34" top="0.2" bottom="0.28" header="0.43" footer="0.2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2010-11-04T21:24:48Z</cp:lastPrinted>
  <dcterms:created xsi:type="dcterms:W3CDTF">2009-11-09T14:50:49Z</dcterms:created>
  <dcterms:modified xsi:type="dcterms:W3CDTF">2010-11-09T10:10:32Z</dcterms:modified>
  <cp:category/>
  <cp:version/>
  <cp:contentType/>
  <cp:contentStatus/>
</cp:coreProperties>
</file>