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<sst xmlns="http://schemas.openxmlformats.org/spreadsheetml/2006/main" count="491" uniqueCount="217">
  <si>
    <t>Załącznik nr 2 do</t>
  </si>
  <si>
    <t>uchwały Rady Gminy Zaniemyśl</t>
  </si>
  <si>
    <t>w sprawie zmian w budżecie Gminy Zaniemyśl na rok 2011</t>
  </si>
  <si>
    <t>Wydatki  budżetu  gminy  na  rok  2011</t>
  </si>
  <si>
    <t>w złotych</t>
  </si>
  <si>
    <t>Dział</t>
  </si>
  <si>
    <t>Rozdz</t>
  </si>
  <si>
    <t>§</t>
  </si>
  <si>
    <t>T R E Ś Ć</t>
  </si>
  <si>
    <t>Planowane wydatki</t>
  </si>
  <si>
    <t>Dotychczasowa wielkość ogółem</t>
  </si>
  <si>
    <t>z tego:</t>
  </si>
  <si>
    <t>Wielkość ogółem po zmianie</t>
  </si>
  <si>
    <t>Dotychczasowa wielkość wydatków bieżących</t>
  </si>
  <si>
    <t>Zwiększenia wydatków bieżących</t>
  </si>
  <si>
    <t>Zmniejszenia wydatków bieżących</t>
  </si>
  <si>
    <t>Wielkość wydatków bieżących po zmianie</t>
  </si>
  <si>
    <t>Dotychczasowa wielkość wydatków majątkowych</t>
  </si>
  <si>
    <t>Zwiększenia wydatków majątkowych</t>
  </si>
  <si>
    <t>Zmniejszenia wydatków majątkowych</t>
  </si>
  <si>
    <t>Wielkość wydatków majątkowych po zmianie</t>
  </si>
  <si>
    <t>O10</t>
  </si>
  <si>
    <t xml:space="preserve">ROLNICTWO  I  ŁOWIECTWO </t>
  </si>
  <si>
    <t>O1009</t>
  </si>
  <si>
    <t xml:space="preserve">Spółki  wodne </t>
  </si>
  <si>
    <t>Zakup usług  pozostałych</t>
  </si>
  <si>
    <t>O1010</t>
  </si>
  <si>
    <t>Infrastruktura wodociągowa i sanitarna wsi</t>
  </si>
  <si>
    <t>Wydatki  inwestycyjne  jednostek  budżetowych</t>
  </si>
  <si>
    <t>O1030</t>
  </si>
  <si>
    <t xml:space="preserve">Izby  rolnicze </t>
  </si>
  <si>
    <t>Wpłaty gmin na rzecz izb rolniczych w wysokości 2% uzysk. wpływów z podatku roln.</t>
  </si>
  <si>
    <t>O20</t>
  </si>
  <si>
    <t xml:space="preserve"> LEŚNICTWO</t>
  </si>
  <si>
    <t>O2095</t>
  </si>
  <si>
    <t>Pozostała  działalność</t>
  </si>
  <si>
    <t xml:space="preserve">Zakup materiałów i wyposażenia </t>
  </si>
  <si>
    <t xml:space="preserve">Zakup  usług  pozostałych </t>
  </si>
  <si>
    <t>TRANSPORT  i  ŁĄCZNOŚĆ</t>
  </si>
  <si>
    <t>Drogi  publiczne  powiatowe</t>
  </si>
  <si>
    <t>Dotacja celowa na pomoc finansową udzielaną między jednostkami samorządu terytorialnego na dofinansowanie własnych zadań inwestycyjnych i zakupów inwestycyjnych</t>
  </si>
  <si>
    <t xml:space="preserve">Drogi  publiczne  gminne </t>
  </si>
  <si>
    <t xml:space="preserve">Wynagrodzenia  bezosobowe </t>
  </si>
  <si>
    <t xml:space="preserve">Zakup usług remontowych </t>
  </si>
  <si>
    <t xml:space="preserve">Zakup usług  pozostałych </t>
  </si>
  <si>
    <t xml:space="preserve">Różne opłaty i składki </t>
  </si>
  <si>
    <t xml:space="preserve">Pozostała działalność </t>
  </si>
  <si>
    <t>GOSPODARKA   MIESZKANIOWA</t>
  </si>
  <si>
    <t>Gospodarka  gruntami  i  nieruchomościami</t>
  </si>
  <si>
    <t xml:space="preserve">DZIAŁALNOŚĆ USŁUGOWA </t>
  </si>
  <si>
    <t xml:space="preserve">Plany zagospodarowania przestrzennego </t>
  </si>
  <si>
    <t>Składki na ubezpieczenia społeczne</t>
  </si>
  <si>
    <t>Składki na Fundusz Pracy</t>
  </si>
  <si>
    <t xml:space="preserve">ADMINISTRACJA   PUBLICZNA  </t>
  </si>
  <si>
    <t>Urzędy Wojewódzkie</t>
  </si>
  <si>
    <t>Wynagrodzenia  osobowe pracowników</t>
  </si>
  <si>
    <t xml:space="preserve">Rady Gmin /miast i miast na prawach powiatu/ </t>
  </si>
  <si>
    <t>Różne wydatki na rzecz osób  fizycznych</t>
  </si>
  <si>
    <t>Zakup pomocy naukowych, dydaktycznych i książek</t>
  </si>
  <si>
    <t xml:space="preserve">Zakup usług pozostałych </t>
  </si>
  <si>
    <t>Urzędy Gmin  /miast i miast na prawach powiatu/</t>
  </si>
  <si>
    <t xml:space="preserve">Wydatki osobowe nie zaliczane do wynagrodzeń  </t>
  </si>
  <si>
    <t xml:space="preserve">Dodatkowe  wynagrodzenie  roczne </t>
  </si>
  <si>
    <t>Wpłaty na Państwowy Fundusz Rehabilitacji Osób Niepełnosprawnych</t>
  </si>
  <si>
    <t>Zakup leków,wyrobów medycznych i produktów biobójczych</t>
  </si>
  <si>
    <t>Zakup energii</t>
  </si>
  <si>
    <t xml:space="preserve">Zakup usług zdrowotnych </t>
  </si>
  <si>
    <t>Zakup usług dostępu do sieci internet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</si>
  <si>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</si>
  <si>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</si>
  <si>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>Podróże służbowe krajowe</t>
  </si>
  <si>
    <t>Odpisy na zakładowy fundusz świadczeń socjalnych</t>
  </si>
  <si>
    <t>Opłaty na rzecz budżetu państwa</t>
  </si>
  <si>
    <t>Szkolenie pracowników niebędących członkami korpusu służby cywilnej</t>
  </si>
  <si>
    <t>Wydatki na zakupy inwestycyjne jednostek  budżetowych</t>
  </si>
  <si>
    <t>Różne rozliczenia finansowe</t>
  </si>
  <si>
    <t xml:space="preserve">Promocja jednostek samorządu terytorialnego </t>
  </si>
  <si>
    <t xml:space="preserve">Zakup  materiałów  i  wyposażenia </t>
  </si>
  <si>
    <t>Różne opłaty i składki</t>
  </si>
  <si>
    <t xml:space="preserve">URZĘDY  NACZELNYCH  ORGANÓW  WŁADZY PAŃSTWOWEJ, </t>
  </si>
  <si>
    <t xml:space="preserve"> KONTROLI  I  OCHRONY  PRAWA ORAZ  SĄDOWNICTWA </t>
  </si>
  <si>
    <t xml:space="preserve">Urzędy naczelnych organów  władzy państwowej, kontroli i ochrony  prawa </t>
  </si>
  <si>
    <t>BEZPIECZEŃSTWO   PUBLICZNE  I  OCHRONA   PRZECIWPOŻAROWA</t>
  </si>
  <si>
    <t xml:space="preserve">Ochotnicze  Straże  Pożarne </t>
  </si>
  <si>
    <t xml:space="preserve">Dotacja celowa z budżetu na finansowanie lub dofinansowanie zadan zleconych </t>
  </si>
  <si>
    <t>do realizacji stowarzyszeniom</t>
  </si>
  <si>
    <t>Różne wydatki na rzecz osób fizycznych</t>
  </si>
  <si>
    <t xml:space="preserve">Składki na ubezpieczenia społeczne </t>
  </si>
  <si>
    <t>Wynagrodzenia bezosobowe</t>
  </si>
  <si>
    <t xml:space="preserve">Zakupy materiałów  i wyposażenia </t>
  </si>
  <si>
    <t>Zakup usług pozostałych</t>
  </si>
  <si>
    <t xml:space="preserve">Podróże służbowe krajowe </t>
  </si>
  <si>
    <t xml:space="preserve">Obrona  cywilna </t>
  </si>
  <si>
    <t xml:space="preserve">Zakup materiałów i  wyposażenia </t>
  </si>
  <si>
    <t>Zarządzanie kryzysowe</t>
  </si>
  <si>
    <t xml:space="preserve">Zakup środków żywności </t>
  </si>
  <si>
    <t xml:space="preserve">Rezerwy </t>
  </si>
  <si>
    <t>DOCHODY OD OSÓB PRAWNYCH, OD OSÓB FIZYCZNYCH I OD INNYCH JEDNOSTEK</t>
  </si>
  <si>
    <t xml:space="preserve"> NIEPOSIAD.OSOBOWOŚCI PRAWNEJ ORAZ WYDATKI ZWIĄZ,ANE Z ICH POBOREM </t>
  </si>
  <si>
    <t>Pobór podatków, opłat i niepodatkowych należności budżetowych</t>
  </si>
  <si>
    <t>Wynagrodzenia agencyjno - prowizyjne</t>
  </si>
  <si>
    <t>Koszty postępowania sądowego i prokuratorskiego</t>
  </si>
  <si>
    <t>OBSŁUGA  DŁUGU  PUBLICZNEGO</t>
  </si>
  <si>
    <t xml:space="preserve">Obsługa  papierów  wartościow,  kredytów  i pożyczek jedn.samorz teryt.  </t>
  </si>
  <si>
    <t xml:space="preserve">Odsetki od samorządowych papierów wartościowych lub zaciągniętych przez jednostkę </t>
  </si>
  <si>
    <t>samorządu terytorialnego kredytów i pozyczek</t>
  </si>
  <si>
    <t xml:space="preserve">RÓŻNE ROZLICZENIA  </t>
  </si>
  <si>
    <t xml:space="preserve">Rezerwy ogólne o celowe </t>
  </si>
  <si>
    <t xml:space="preserve">OŚWIATA  I  WYCHOWANIE  </t>
  </si>
  <si>
    <t>Szkoły  podstawowe</t>
  </si>
  <si>
    <t xml:space="preserve">Dotacje podmiotowe z budżetu dla publicznej jednostki systemu oświaty </t>
  </si>
  <si>
    <t xml:space="preserve">prowadzonej przez osobę prawną inna niż jednostka samorządu terytorialnego </t>
  </si>
  <si>
    <t xml:space="preserve"> oraz przez osobę fizyczną</t>
  </si>
  <si>
    <t>Wynagrodzenia osobowe pracowników</t>
  </si>
  <si>
    <t>Dodatkowe wynagrodzenie roczne</t>
  </si>
  <si>
    <t xml:space="preserve">Składki na Fundusz Pracy </t>
  </si>
  <si>
    <t xml:space="preserve">Zakup materiałów  i wyposażenia </t>
  </si>
  <si>
    <t xml:space="preserve">Zakup energii </t>
  </si>
  <si>
    <t xml:space="preserve">Odpisy na zakładowy fundusz świadczeń socjalnych </t>
  </si>
  <si>
    <t>Podatek od nieruchomości</t>
  </si>
  <si>
    <t xml:space="preserve">Oddziały przedszkolne w szkołach podstawowych </t>
  </si>
  <si>
    <t xml:space="preserve">Przedszkola </t>
  </si>
  <si>
    <t xml:space="preserve">Dotacje celowe przekazane gminie na zadania bieżące realizowane </t>
  </si>
  <si>
    <t>na podstawie porozumień (umów) między jednostkami samorządu terytorialnego</t>
  </si>
  <si>
    <t xml:space="preserve">Dodatkowe wynagrodzenie  roczne </t>
  </si>
  <si>
    <t xml:space="preserve">Gimnazja </t>
  </si>
  <si>
    <t xml:space="preserve">Wynagrodzenia osobowe pracowników </t>
  </si>
  <si>
    <t>Zakup materiałów i wyposażenia</t>
  </si>
  <si>
    <t>Dowożenie  uczniów  do  szkół</t>
  </si>
  <si>
    <t xml:space="preserve">Wynagrodzenia osobowe pracowników  </t>
  </si>
  <si>
    <t>Składki  na  ubezpieczenia  społeczne</t>
  </si>
  <si>
    <t>Składki  na  Fundusz  Pracy</t>
  </si>
  <si>
    <t xml:space="preserve">Zakup materiałow i wyposażenia  </t>
  </si>
  <si>
    <t>Zakup usług remontowych</t>
  </si>
  <si>
    <t>Zakup usług zdrowotnych</t>
  </si>
  <si>
    <t>Opłaty za administrowanie i czynsze za budynki, lokale i pomieszczenia garażowe</t>
  </si>
  <si>
    <t>Składki na Fundusz Emerytur Pomostowych</t>
  </si>
  <si>
    <t>Zespoły ekonomiczno - administracyjne  szkół</t>
  </si>
  <si>
    <t xml:space="preserve">Dodatkowe wynagrodzenie roczne </t>
  </si>
  <si>
    <t xml:space="preserve">Zakup usług pozostałych  </t>
  </si>
  <si>
    <t>Dokształcanie  i  doskonalenie  nauczycieli</t>
  </si>
  <si>
    <t>Stołówki szkolne</t>
  </si>
  <si>
    <t xml:space="preserve"> OCHRONA  ZDROWIA </t>
  </si>
  <si>
    <t>Zwalczanie narkomanii</t>
  </si>
  <si>
    <t xml:space="preserve">Zakup pomocy naukowych, dydaktycznych i książek </t>
  </si>
  <si>
    <t>Przeciwdziałanie alkoholizmowi</t>
  </si>
  <si>
    <t xml:space="preserve">Wynagrodzenia bezosobowe </t>
  </si>
  <si>
    <t xml:space="preserve">Zakup  usług pozostałych </t>
  </si>
  <si>
    <t>POMOC  SPOŁECZNA</t>
  </si>
  <si>
    <t xml:space="preserve">Domy pomocy społecznej </t>
  </si>
  <si>
    <t>Zakup usług przez jednostki samorządu terytorialnego od innych  jednostek</t>
  </si>
  <si>
    <t>samorządu terytorialnego</t>
  </si>
  <si>
    <t>Zadania w zakresie przeciwdziałania przemocy w rodzinie</t>
  </si>
  <si>
    <t xml:space="preserve">Świadczenia rodzinne, świadczenie z funduszu alimentacyjnego oraz składki na </t>
  </si>
  <si>
    <t xml:space="preserve">ubezpieczenia emerytalne i rentowe z  ubezpieczenia  społecznego </t>
  </si>
  <si>
    <t>Zwrot dotacji oraz płatności, w tym wykorzystanych niezgodnie z przeznaczeniem lub wykorzystanych z naruszeniem procedur, o których mowa w art. 184 ustawy, pobranych nienależnie lub w nadmiernej wysokości</t>
  </si>
  <si>
    <t>Świadczenia  społeczne</t>
  </si>
  <si>
    <t xml:space="preserve">Wynagrodzenia  osobowe  pracowników </t>
  </si>
  <si>
    <t>Odsetki od dotacji oraz płatności: wykorzystanych niezgodnie z przeznaczeniem lub wykorzystanych z naruszeniem procedur, o których mowa w art. 184 ustawy, pobranych nienależnie lub w nadmiernej wysokości</t>
  </si>
  <si>
    <t>Składki na ubezpieczenie zdrowotne opłacane za osoby pobierające niektóre</t>
  </si>
  <si>
    <t>świadczenia z pomocy społecznej, niektóre  świadczenia rodzinne oraz za osoby uczestniczące w zajęciach w centrum integracji społecznej</t>
  </si>
  <si>
    <t xml:space="preserve">Składki  na  ubezpieczenie  zdrowotne </t>
  </si>
  <si>
    <t>Zasiłki  i  pomoc  w  naturze  oraz  składki  na  ubezpieczenia społeczne</t>
  </si>
  <si>
    <t>Dodatki  mieszkaniowe</t>
  </si>
  <si>
    <t>Świadczenia społeczne</t>
  </si>
  <si>
    <t>Zasiłki stałe</t>
  </si>
  <si>
    <t xml:space="preserve">Ośrodki  Pomocy  Społecznej </t>
  </si>
  <si>
    <t>Usługi opiekuńcze i specjalistyczne  usługi  opiekuńcze</t>
  </si>
  <si>
    <t xml:space="preserve">Zakup materiałów i wyposażenia  </t>
  </si>
  <si>
    <t>Pozostała działalność</t>
  </si>
  <si>
    <t xml:space="preserve"> EDUKACYJNA   OPIEKA  WYCHOWAWCZA</t>
  </si>
  <si>
    <t>Świetlice szkolne</t>
  </si>
  <si>
    <t xml:space="preserve">Zakup usług remontowych  </t>
  </si>
  <si>
    <t xml:space="preserve">Odpisy na zakładowy fund. świadczeń socjalnych </t>
  </si>
  <si>
    <t xml:space="preserve">Szkolne  schroniska  młodzieżowe </t>
  </si>
  <si>
    <t>Dokształcanie i doskonalenie nauczycieli</t>
  </si>
  <si>
    <t>Dotacja celowa z budżetu na finansowanie lub dofinansowanie zadań zleconych do realizacji stowarzyszeniom</t>
  </si>
  <si>
    <t xml:space="preserve">Dotacja celowa z budżetu na finansowanie lub dofinansowanie zadań zleconych do </t>
  </si>
  <si>
    <t>realizacji pozostałym jednostkom niezalicznym do sektora finansów publicznych</t>
  </si>
  <si>
    <t xml:space="preserve"> GOSPODARKA   KOMUNALNA  I  OCHRONA  ŚRODOWISKA</t>
  </si>
  <si>
    <t>Gospodarka odpadami</t>
  </si>
  <si>
    <t>Dotacja celowa na pomoc finansową udzielaną miedzy jednostkami samorządu terytorialnego na dofinansowanie własnych zadań bieżących</t>
  </si>
  <si>
    <t xml:space="preserve">Oczyszczanie miast i wsi </t>
  </si>
  <si>
    <t xml:space="preserve">Utrzymanie  zieleni  w  miastach  i gminach </t>
  </si>
  <si>
    <t>Wydatki inwestycyjne jednostek budżetowych</t>
  </si>
  <si>
    <t>Schroniska dla zwierząt</t>
  </si>
  <si>
    <t xml:space="preserve">Oświetlenie  ulic, placów i dróg </t>
  </si>
  <si>
    <t xml:space="preserve"> </t>
  </si>
  <si>
    <t xml:space="preserve">Zakłady  gospodarki  komunalnej </t>
  </si>
  <si>
    <t xml:space="preserve">Dotacje celowe z budżetu  na  finansowanie lub  dofinansowanie  kosztów  realizacji </t>
  </si>
  <si>
    <t xml:space="preserve">inwestycji  i zakupów  inwestycyjnych  zakładów  budżetowych </t>
  </si>
  <si>
    <t>Dz.921 - KULTURA  I  OCHRONA   DZIEDZICTWA  NARODOWEGO</t>
  </si>
  <si>
    <t>Domy i ośrodki  kultury,  świetlice  i  kluby</t>
  </si>
  <si>
    <t>Dotacja podmiotowa z budżetu dla samorządowej instytucji kultury</t>
  </si>
  <si>
    <t xml:space="preserve">Wynagrodzenia   bezosobowe </t>
  </si>
  <si>
    <t>Biblioteki</t>
  </si>
  <si>
    <t xml:space="preserve">KULTURA  FIZYCZNA   </t>
  </si>
  <si>
    <t>Obiekty sportowe</t>
  </si>
  <si>
    <t>Dotacja celowa z budżetu na finansowanie lub dofinansowanie zadań zleconych</t>
  </si>
  <si>
    <t>do realizacji pozostałym jednostkom niezaliczanym do sektora finansów publicznych</t>
  </si>
  <si>
    <t>Wydatki ogółem, w tym:</t>
  </si>
  <si>
    <r>
      <t xml:space="preserve">1. </t>
    </r>
    <r>
      <rPr>
        <sz val="10"/>
        <rFont val="Times New Roman"/>
        <family val="1"/>
      </rPr>
      <t>wydatki jednostek budżetowych:</t>
    </r>
  </si>
  <si>
    <t xml:space="preserve">    - wynagrodzenia i składki od nich naliczane;</t>
  </si>
  <si>
    <t xml:space="preserve">    - wydatki związane z realizacją ich statutowych zadań.</t>
  </si>
  <si>
    <r>
      <t xml:space="preserve">2. </t>
    </r>
    <r>
      <rPr>
        <sz val="10"/>
        <rFont val="Times New Roman"/>
        <family val="1"/>
      </rPr>
      <t>dotacje na zadania bieżące.</t>
    </r>
  </si>
  <si>
    <r>
      <t xml:space="preserve">3. </t>
    </r>
    <r>
      <rPr>
        <sz val="10"/>
        <rFont val="Times New Roman"/>
        <family val="1"/>
      </rPr>
      <t>świadczenia na rzecz osób fizycznych.</t>
    </r>
  </si>
  <si>
    <r>
      <t xml:space="preserve">4. </t>
    </r>
    <r>
      <rPr>
        <sz val="10"/>
        <rFont val="Times New Roman"/>
        <family val="1"/>
      </rPr>
      <t>wydatki na programy finansowane z udziałem środków, o których mowa w art.5 ust.1 pkt 2 i 3, w części związanej z realizacją j.s.t. .</t>
    </r>
  </si>
  <si>
    <r>
      <t xml:space="preserve">5. </t>
    </r>
    <r>
      <rPr>
        <sz val="10"/>
        <rFont val="Times New Roman"/>
        <family val="1"/>
      </rPr>
      <t>na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obsługę długu j.s.t. .</t>
    </r>
  </si>
  <si>
    <r>
      <t xml:space="preserve">6. </t>
    </r>
    <r>
      <rPr>
        <sz val="10"/>
        <rFont val="Times New Roman"/>
        <family val="1"/>
      </rPr>
      <t>wydatki na realizację programu profilaktyki i rozwiązywania problemów alkoholowych.</t>
    </r>
  </si>
  <si>
    <r>
      <t xml:space="preserve">7. </t>
    </r>
    <r>
      <rPr>
        <sz val="10"/>
        <rFont val="Times New Roman"/>
        <family val="1"/>
      </rPr>
      <t>wydatki na realizację zadań określonych w programie przeciwdziałania narkomanii.</t>
    </r>
  </si>
  <si>
    <r>
      <t xml:space="preserve">8. </t>
    </r>
    <r>
      <rPr>
        <sz val="10"/>
        <rFont val="Times New Roman"/>
        <family val="1"/>
      </rPr>
      <t>wydatki związane z realizacją zadań z zakresu administracji rządowej i innych zadań zleconych odrębnymi ustawami.</t>
    </r>
  </si>
  <si>
    <r>
      <t xml:space="preserve">9. </t>
    </r>
    <r>
      <rPr>
        <sz val="10"/>
        <rFont val="Times New Roman"/>
        <family val="1"/>
      </rPr>
      <t>wydatki związane z realizacją zadań realizowanych w drodze umów lub  porozumień między jednostkami samorządu.</t>
    </r>
  </si>
  <si>
    <t>Przewodnicząca Rady Gminy</t>
  </si>
  <si>
    <t xml:space="preserve">( - ) Alina Frąckowiak </t>
  </si>
  <si>
    <t>Sporządziła: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</si>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</sst>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color indexed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 quotePrefix="1">
      <alignment horizontal="left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4" fontId="2" fillId="33" borderId="14" xfId="0" applyNumberFormat="1" applyFont="1" applyFill="1" applyBorder="1" applyAlignment="1">
      <alignment/>
    </xf>
    <xf numFmtId="4" fontId="2" fillId="34" borderId="15" xfId="0" applyNumberFormat="1" applyFont="1" applyFill="1" applyBorder="1" applyAlignment="1">
      <alignment/>
    </xf>
    <xf numFmtId="4" fontId="2" fillId="33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4" fontId="1" fillId="35" borderId="14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2" fillId="35" borderId="14" xfId="0" applyNumberFormat="1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" fillId="0" borderId="14" xfId="0" applyFont="1" applyBorder="1" applyAlignment="1">
      <alignment wrapText="1"/>
    </xf>
    <xf numFmtId="4" fontId="1" fillId="0" borderId="14" xfId="0" applyNumberFormat="1" applyFont="1" applyBorder="1" applyAlignment="1">
      <alignment/>
    </xf>
    <xf numFmtId="4" fontId="2" fillId="0" borderId="14" xfId="0" applyNumberFormat="1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2" fillId="33" borderId="14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1" fillId="35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/>
    </xf>
    <xf numFmtId="0" fontId="2" fillId="35" borderId="14" xfId="0" applyFont="1" applyFill="1" applyBorder="1" applyAlignment="1">
      <alignment horizontal="center"/>
    </xf>
    <xf numFmtId="0" fontId="1" fillId="0" borderId="14" xfId="0" applyFont="1" applyBorder="1" applyAlignment="1" quotePrefix="1">
      <alignment horizontal="left"/>
    </xf>
    <xf numFmtId="0" fontId="1" fillId="0" borderId="14" xfId="0" applyFont="1" applyBorder="1" applyAlignment="1" quotePrefix="1">
      <alignment horizontal="left" wrapText="1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2" fontId="9" fillId="0" borderId="0" xfId="0" applyNumberFormat="1" applyFont="1" applyAlignment="1">
      <alignment/>
    </xf>
    <xf numFmtId="0" fontId="4" fillId="33" borderId="14" xfId="0" applyFont="1" applyFill="1" applyBorder="1" applyAlignment="1">
      <alignment/>
    </xf>
    <xf numFmtId="0" fontId="2" fillId="0" borderId="14" xfId="0" applyFont="1" applyBorder="1" applyAlignment="1" quotePrefix="1">
      <alignment horizontal="left"/>
    </xf>
    <xf numFmtId="0" fontId="5" fillId="0" borderId="14" xfId="0" applyFont="1" applyBorder="1" applyAlignment="1">
      <alignment horizontal="center"/>
    </xf>
    <xf numFmtId="4" fontId="2" fillId="34" borderId="14" xfId="0" applyNumberFormat="1" applyFont="1" applyFill="1" applyBorder="1" applyAlignment="1">
      <alignment/>
    </xf>
    <xf numFmtId="0" fontId="2" fillId="0" borderId="14" xfId="0" applyFont="1" applyBorder="1" applyAlignment="1" quotePrefix="1">
      <alignment horizontal="left" wrapText="1"/>
    </xf>
    <xf numFmtId="0" fontId="5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2" fillId="33" borderId="14" xfId="0" applyFont="1" applyFill="1" applyBorder="1" applyAlignment="1" quotePrefix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4" xfId="0" applyFont="1" applyFill="1" applyBorder="1" applyAlignment="1" quotePrefix="1">
      <alignment horizontal="left"/>
    </xf>
    <xf numFmtId="0" fontId="1" fillId="0" borderId="17" xfId="0" applyFont="1" applyBorder="1" applyAlignment="1">
      <alignment/>
    </xf>
    <xf numFmtId="4" fontId="2" fillId="33" borderId="17" xfId="0" applyNumberFormat="1" applyFont="1" applyFill="1" applyBorder="1" applyAlignment="1">
      <alignment/>
    </xf>
    <xf numFmtId="4" fontId="1" fillId="35" borderId="17" xfId="0" applyNumberFormat="1" applyFont="1" applyFill="1" applyBorder="1" applyAlignment="1">
      <alignment/>
    </xf>
    <xf numFmtId="4" fontId="2" fillId="34" borderId="18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4" fontId="2" fillId="33" borderId="19" xfId="0" applyNumberFormat="1" applyFont="1" applyFill="1" applyBorder="1" applyAlignment="1">
      <alignment/>
    </xf>
    <xf numFmtId="0" fontId="1" fillId="0" borderId="20" xfId="0" applyFont="1" applyBorder="1" applyAlignment="1">
      <alignment horizontal="center"/>
    </xf>
    <xf numFmtId="0" fontId="5" fillId="0" borderId="10" xfId="0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2" fillId="34" borderId="1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1" xfId="0" applyFont="1" applyBorder="1" applyAlignment="1">
      <alignment wrapText="1"/>
    </xf>
    <xf numFmtId="4" fontId="2" fillId="33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/>
    </xf>
    <xf numFmtId="4" fontId="2" fillId="33" borderId="11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/>
    </xf>
    <xf numFmtId="4" fontId="2" fillId="33" borderId="13" xfId="0" applyNumberFormat="1" applyFont="1" applyFill="1" applyBorder="1" applyAlignment="1">
      <alignment/>
    </xf>
    <xf numFmtId="0" fontId="1" fillId="0" borderId="20" xfId="0" applyFont="1" applyBorder="1" applyAlignment="1">
      <alignment wrapText="1"/>
    </xf>
    <xf numFmtId="4" fontId="1" fillId="0" borderId="14" xfId="0" applyNumberFormat="1" applyFont="1" applyFill="1" applyBorder="1" applyAlignment="1">
      <alignment horizontal="right"/>
    </xf>
    <xf numFmtId="4" fontId="1" fillId="33" borderId="14" xfId="0" applyNumberFormat="1" applyFont="1" applyFill="1" applyBorder="1" applyAlignment="1">
      <alignment horizontal="right"/>
    </xf>
    <xf numFmtId="4" fontId="1" fillId="33" borderId="16" xfId="0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0" fontId="2" fillId="0" borderId="20" xfId="0" applyFont="1" applyBorder="1" applyAlignment="1">
      <alignment wrapText="1"/>
    </xf>
    <xf numFmtId="4" fontId="2" fillId="0" borderId="14" xfId="0" applyNumberFormat="1" applyFont="1" applyFill="1" applyBorder="1" applyAlignment="1">
      <alignment horizontal="right"/>
    </xf>
    <xf numFmtId="4" fontId="2" fillId="33" borderId="14" xfId="0" applyNumberFormat="1" applyFont="1" applyFill="1" applyBorder="1" applyAlignment="1">
      <alignment horizontal="right"/>
    </xf>
    <xf numFmtId="0" fontId="2" fillId="0" borderId="20" xfId="0" applyFont="1" applyBorder="1" applyAlignment="1" quotePrefix="1">
      <alignment horizontal="left" wrapText="1"/>
    </xf>
    <xf numFmtId="0" fontId="8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 quotePrefix="1">
      <alignment horizontal="left" wrapText="1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4" fontId="4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wrapText="1"/>
    </xf>
    <xf numFmtId="4" fontId="11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arbara%20M\Pulpit\wydatki-24.01.2010r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arbara%20M\Pulpit\zmiany%20bud&#380;etu%202010\30.12.2010r\wydatki-30.12.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28.02.2011r."/>
      <sheetName val="Arkusz3"/>
    </sheetNames>
    <sheetDataSet>
      <sheetData sheetId="0">
        <row r="11">
          <cell r="I11">
            <v>28293</v>
          </cell>
          <cell r="M11">
            <v>2236748.99</v>
          </cell>
          <cell r="N11">
            <v>2265041.99</v>
          </cell>
        </row>
        <row r="12">
          <cell r="I12">
            <v>20000</v>
          </cell>
          <cell r="M12">
            <v>0</v>
          </cell>
          <cell r="N12">
            <v>20000</v>
          </cell>
        </row>
        <row r="13">
          <cell r="I13">
            <v>20000</v>
          </cell>
          <cell r="M13">
            <v>0</v>
          </cell>
          <cell r="N13">
            <v>20000</v>
          </cell>
        </row>
        <row r="15">
          <cell r="I15">
            <v>0</v>
          </cell>
          <cell r="M15">
            <v>2236748.99</v>
          </cell>
          <cell r="N15">
            <v>2236748.99</v>
          </cell>
        </row>
        <row r="16">
          <cell r="I16">
            <v>0</v>
          </cell>
          <cell r="M16">
            <v>892741</v>
          </cell>
          <cell r="N16">
            <v>892741</v>
          </cell>
        </row>
        <row r="17">
          <cell r="I17">
            <v>0</v>
          </cell>
          <cell r="M17">
            <v>1326907.99</v>
          </cell>
          <cell r="N17">
            <v>1326907.99</v>
          </cell>
        </row>
        <row r="18">
          <cell r="I18">
            <v>0</v>
          </cell>
          <cell r="M18">
            <v>17100</v>
          </cell>
          <cell r="N18">
            <v>17100</v>
          </cell>
        </row>
        <row r="20">
          <cell r="I20">
            <v>8293</v>
          </cell>
          <cell r="M20">
            <v>0</v>
          </cell>
          <cell r="N20">
            <v>8293</v>
          </cell>
        </row>
        <row r="21">
          <cell r="I21">
            <v>8293</v>
          </cell>
          <cell r="M21">
            <v>0</v>
          </cell>
          <cell r="N21">
            <v>8293</v>
          </cell>
        </row>
        <row r="23">
          <cell r="I23">
            <v>3000</v>
          </cell>
          <cell r="M23">
            <v>0</v>
          </cell>
          <cell r="N23">
            <v>3000</v>
          </cell>
        </row>
        <row r="24">
          <cell r="I24">
            <v>3000</v>
          </cell>
          <cell r="M24">
            <v>0</v>
          </cell>
          <cell r="N24">
            <v>3000</v>
          </cell>
        </row>
        <row r="25">
          <cell r="I25">
            <v>2500</v>
          </cell>
          <cell r="M25">
            <v>0</v>
          </cell>
          <cell r="N25">
            <v>2500</v>
          </cell>
        </row>
        <row r="26">
          <cell r="I26">
            <v>500</v>
          </cell>
          <cell r="M26">
            <v>0</v>
          </cell>
          <cell r="N26">
            <v>500</v>
          </cell>
        </row>
        <row r="28">
          <cell r="I28">
            <v>305400</v>
          </cell>
          <cell r="M28">
            <v>1734000</v>
          </cell>
          <cell r="N28">
            <v>2039400</v>
          </cell>
        </row>
        <row r="29">
          <cell r="I29">
            <v>0</v>
          </cell>
          <cell r="M29">
            <v>785500</v>
          </cell>
          <cell r="N29">
            <v>785500</v>
          </cell>
        </row>
        <row r="30">
          <cell r="I30">
            <v>0</v>
          </cell>
          <cell r="M30">
            <v>785500</v>
          </cell>
          <cell r="N30">
            <v>785500</v>
          </cell>
        </row>
        <row r="32">
          <cell r="I32">
            <v>232800</v>
          </cell>
          <cell r="M32">
            <v>948500</v>
          </cell>
          <cell r="N32">
            <v>1181300</v>
          </cell>
        </row>
        <row r="33">
          <cell r="I33">
            <v>11000</v>
          </cell>
          <cell r="M33">
            <v>0</v>
          </cell>
          <cell r="N33">
            <v>11000</v>
          </cell>
        </row>
        <row r="34">
          <cell r="I34">
            <v>42000</v>
          </cell>
          <cell r="M34">
            <v>0</v>
          </cell>
          <cell r="N34">
            <v>42000</v>
          </cell>
        </row>
        <row r="35">
          <cell r="I35">
            <v>28000</v>
          </cell>
          <cell r="M35">
            <v>0</v>
          </cell>
          <cell r="N35">
            <v>28000</v>
          </cell>
        </row>
        <row r="36">
          <cell r="I36">
            <v>149000</v>
          </cell>
          <cell r="M36">
            <v>0</v>
          </cell>
          <cell r="N36">
            <v>149000</v>
          </cell>
        </row>
        <row r="37">
          <cell r="I37">
            <v>2800</v>
          </cell>
          <cell r="M37">
            <v>0</v>
          </cell>
          <cell r="N37">
            <v>2800</v>
          </cell>
        </row>
        <row r="38">
          <cell r="I38">
            <v>0</v>
          </cell>
          <cell r="M38">
            <v>948500</v>
          </cell>
          <cell r="N38">
            <v>948500</v>
          </cell>
        </row>
        <row r="40">
          <cell r="I40">
            <v>72600</v>
          </cell>
          <cell r="M40">
            <v>0</v>
          </cell>
          <cell r="N40">
            <v>72600</v>
          </cell>
        </row>
        <row r="41">
          <cell r="I41">
            <v>72600</v>
          </cell>
          <cell r="M41">
            <v>0</v>
          </cell>
          <cell r="N41">
            <v>72600</v>
          </cell>
        </row>
        <row r="43">
          <cell r="I43">
            <v>30500</v>
          </cell>
          <cell r="M43">
            <v>20000</v>
          </cell>
          <cell r="N43">
            <v>50500</v>
          </cell>
        </row>
        <row r="44">
          <cell r="I44">
            <v>30500</v>
          </cell>
          <cell r="M44">
            <v>20000</v>
          </cell>
          <cell r="N44">
            <v>50500</v>
          </cell>
        </row>
        <row r="45">
          <cell r="I45">
            <v>500</v>
          </cell>
          <cell r="M45">
            <v>0</v>
          </cell>
          <cell r="N45">
            <v>500</v>
          </cell>
        </row>
        <row r="46">
          <cell r="I46">
            <v>30000</v>
          </cell>
          <cell r="M46">
            <v>0</v>
          </cell>
          <cell r="N46">
            <v>30000</v>
          </cell>
        </row>
        <row r="47">
          <cell r="I47">
            <v>0</v>
          </cell>
          <cell r="M47">
            <v>20000</v>
          </cell>
          <cell r="N47">
            <v>20000</v>
          </cell>
        </row>
        <row r="49">
          <cell r="I49">
            <v>100744</v>
          </cell>
          <cell r="M49">
            <v>0</v>
          </cell>
          <cell r="N49">
            <v>100744</v>
          </cell>
        </row>
        <row r="50">
          <cell r="I50">
            <v>100744</v>
          </cell>
          <cell r="M50">
            <v>0</v>
          </cell>
          <cell r="N50">
            <v>100744</v>
          </cell>
        </row>
        <row r="51">
          <cell r="I51">
            <v>365</v>
          </cell>
          <cell r="M51">
            <v>0</v>
          </cell>
          <cell r="N51">
            <v>365</v>
          </cell>
        </row>
        <row r="52">
          <cell r="I52">
            <v>59</v>
          </cell>
          <cell r="M52">
            <v>0</v>
          </cell>
          <cell r="N52">
            <v>59</v>
          </cell>
        </row>
        <row r="53">
          <cell r="I53">
            <v>2400</v>
          </cell>
          <cell r="M53">
            <v>0</v>
          </cell>
          <cell r="N53">
            <v>2400</v>
          </cell>
        </row>
        <row r="54">
          <cell r="I54">
            <v>1500</v>
          </cell>
          <cell r="M54">
            <v>0</v>
          </cell>
          <cell r="N54">
            <v>1500</v>
          </cell>
        </row>
        <row r="55">
          <cell r="I55">
            <v>96420</v>
          </cell>
          <cell r="M55">
            <v>0</v>
          </cell>
          <cell r="N55">
            <v>96420</v>
          </cell>
        </row>
        <row r="57">
          <cell r="I57">
            <v>1796077.51</v>
          </cell>
          <cell r="M57">
            <v>480700</v>
          </cell>
          <cell r="N57">
            <v>2276777.51</v>
          </cell>
        </row>
        <row r="58">
          <cell r="I58">
            <v>54800</v>
          </cell>
          <cell r="M58">
            <v>0</v>
          </cell>
          <cell r="N58">
            <v>54800</v>
          </cell>
        </row>
        <row r="59">
          <cell r="I59">
            <v>46617</v>
          </cell>
          <cell r="M59">
            <v>0</v>
          </cell>
          <cell r="N59">
            <v>46617</v>
          </cell>
        </row>
        <row r="60">
          <cell r="I60">
            <v>7040</v>
          </cell>
          <cell r="M60">
            <v>0</v>
          </cell>
          <cell r="N60">
            <v>7040</v>
          </cell>
        </row>
        <row r="61">
          <cell r="I61">
            <v>1143</v>
          </cell>
          <cell r="M61">
            <v>0</v>
          </cell>
          <cell r="N61">
            <v>1143</v>
          </cell>
        </row>
        <row r="63">
          <cell r="I63">
            <v>82905.4</v>
          </cell>
          <cell r="M63">
            <v>0</v>
          </cell>
          <cell r="N63">
            <v>82905.4</v>
          </cell>
        </row>
        <row r="64">
          <cell r="I64">
            <v>78205.4</v>
          </cell>
          <cell r="M64">
            <v>0</v>
          </cell>
          <cell r="N64">
            <v>78205.4</v>
          </cell>
        </row>
        <row r="65">
          <cell r="I65">
            <v>500</v>
          </cell>
          <cell r="M65">
            <v>0</v>
          </cell>
          <cell r="N65">
            <v>500</v>
          </cell>
        </row>
        <row r="66">
          <cell r="I66">
            <v>2500</v>
          </cell>
          <cell r="M66">
            <v>0</v>
          </cell>
          <cell r="N66">
            <v>2500</v>
          </cell>
        </row>
        <row r="67">
          <cell r="I67">
            <v>1700</v>
          </cell>
          <cell r="M67">
            <v>0</v>
          </cell>
          <cell r="N67">
            <v>1700</v>
          </cell>
        </row>
        <row r="69">
          <cell r="I69">
            <v>1552062.11</v>
          </cell>
          <cell r="M69">
            <v>480700</v>
          </cell>
          <cell r="N69">
            <v>2032762.11</v>
          </cell>
        </row>
        <row r="70">
          <cell r="I70">
            <v>3292</v>
          </cell>
          <cell r="M70">
            <v>0</v>
          </cell>
          <cell r="N70">
            <v>3292</v>
          </cell>
        </row>
        <row r="71">
          <cell r="I71">
            <v>942306</v>
          </cell>
          <cell r="M71">
            <v>0</v>
          </cell>
          <cell r="N71">
            <v>942306</v>
          </cell>
        </row>
        <row r="72">
          <cell r="I72">
            <v>66585</v>
          </cell>
          <cell r="M72">
            <v>0</v>
          </cell>
          <cell r="N72">
            <v>66585</v>
          </cell>
        </row>
        <row r="73">
          <cell r="I73">
            <v>136276</v>
          </cell>
          <cell r="M73">
            <v>0</v>
          </cell>
          <cell r="N73">
            <v>136276</v>
          </cell>
        </row>
        <row r="74">
          <cell r="I74">
            <v>21980</v>
          </cell>
          <cell r="M74">
            <v>0</v>
          </cell>
          <cell r="N74">
            <v>21980</v>
          </cell>
        </row>
        <row r="75">
          <cell r="I75">
            <v>10000</v>
          </cell>
          <cell r="M75">
            <v>0</v>
          </cell>
          <cell r="N75">
            <v>10000</v>
          </cell>
        </row>
        <row r="76">
          <cell r="I76">
            <v>117800</v>
          </cell>
          <cell r="M76">
            <v>0</v>
          </cell>
          <cell r="N76">
            <v>117800</v>
          </cell>
        </row>
        <row r="77">
          <cell r="I77">
            <v>1000</v>
          </cell>
          <cell r="M77">
            <v>0</v>
          </cell>
          <cell r="N77">
            <v>1000</v>
          </cell>
        </row>
        <row r="78">
          <cell r="I78">
            <v>8000</v>
          </cell>
          <cell r="M78">
            <v>0</v>
          </cell>
          <cell r="N78">
            <v>8000</v>
          </cell>
        </row>
        <row r="79">
          <cell r="I79">
            <v>34000</v>
          </cell>
          <cell r="M79">
            <v>0</v>
          </cell>
          <cell r="N79">
            <v>34000</v>
          </cell>
        </row>
        <row r="80">
          <cell r="I80">
            <v>5000</v>
          </cell>
          <cell r="M80">
            <v>0</v>
          </cell>
          <cell r="N80">
            <v>5000</v>
          </cell>
        </row>
        <row r="81">
          <cell r="I81">
            <v>200</v>
          </cell>
          <cell r="M81">
            <v>0</v>
          </cell>
          <cell r="N81">
            <v>200</v>
          </cell>
        </row>
        <row r="82">
          <cell r="I82">
            <v>129357.11</v>
          </cell>
          <cell r="M82">
            <v>0</v>
          </cell>
          <cell r="N82">
            <v>129357.11</v>
          </cell>
        </row>
        <row r="83">
          <cell r="I83">
            <v>2500</v>
          </cell>
          <cell r="M83">
            <v>0</v>
          </cell>
          <cell r="N83">
            <v>2500</v>
          </cell>
        </row>
        <row r="84">
          <cell r="I84">
            <v>3000</v>
          </cell>
          <cell r="M84">
            <v>0</v>
          </cell>
          <cell r="N84">
            <v>3000</v>
          </cell>
        </row>
        <row r="85">
          <cell r="I85">
            <v>10500</v>
          </cell>
          <cell r="M85">
            <v>0</v>
          </cell>
          <cell r="N85">
            <v>10500</v>
          </cell>
        </row>
        <row r="86">
          <cell r="I86">
            <v>15080</v>
          </cell>
          <cell r="M86">
            <v>0</v>
          </cell>
          <cell r="N86">
            <v>15080</v>
          </cell>
        </row>
        <row r="87">
          <cell r="I87">
            <v>12750</v>
          </cell>
          <cell r="M87">
            <v>0</v>
          </cell>
          <cell r="N87">
            <v>12750</v>
          </cell>
        </row>
        <row r="88">
          <cell r="I88">
            <v>26286</v>
          </cell>
          <cell r="M88">
            <v>0</v>
          </cell>
          <cell r="N88">
            <v>26286</v>
          </cell>
        </row>
        <row r="89">
          <cell r="I89">
            <v>150</v>
          </cell>
        </row>
        <row r="90">
          <cell r="I90">
            <v>6000</v>
          </cell>
          <cell r="M90">
            <v>0</v>
          </cell>
          <cell r="N90">
            <v>6000</v>
          </cell>
        </row>
        <row r="91">
          <cell r="I91">
            <v>0</v>
          </cell>
          <cell r="M91">
            <v>401791.97</v>
          </cell>
          <cell r="N91">
            <v>401791.97</v>
          </cell>
        </row>
        <row r="92">
          <cell r="I92">
            <v>0</v>
          </cell>
          <cell r="M92">
            <v>70908.03</v>
          </cell>
          <cell r="N92">
            <v>70908.03</v>
          </cell>
        </row>
        <row r="93">
          <cell r="I93">
            <v>0</v>
          </cell>
          <cell r="M93">
            <v>8000</v>
          </cell>
          <cell r="N93">
            <v>8000</v>
          </cell>
        </row>
        <row r="95">
          <cell r="I95">
            <v>31500</v>
          </cell>
          <cell r="M95">
            <v>0</v>
          </cell>
          <cell r="N95">
            <v>31500</v>
          </cell>
        </row>
        <row r="96">
          <cell r="I96">
            <v>1500</v>
          </cell>
          <cell r="M96">
            <v>0</v>
          </cell>
          <cell r="N96">
            <v>1500</v>
          </cell>
        </row>
        <row r="97">
          <cell r="I97">
            <v>30000</v>
          </cell>
          <cell r="M97">
            <v>0</v>
          </cell>
          <cell r="N97">
            <v>30000</v>
          </cell>
        </row>
        <row r="99">
          <cell r="I99">
            <v>74810</v>
          </cell>
          <cell r="M99">
            <v>0</v>
          </cell>
          <cell r="N99">
            <v>74810</v>
          </cell>
        </row>
        <row r="100">
          <cell r="I100">
            <v>29240</v>
          </cell>
          <cell r="M100">
            <v>0</v>
          </cell>
          <cell r="N100">
            <v>29240</v>
          </cell>
        </row>
        <row r="101">
          <cell r="I101">
            <v>25200</v>
          </cell>
          <cell r="M101">
            <v>0</v>
          </cell>
          <cell r="N101">
            <v>25200</v>
          </cell>
        </row>
        <row r="102">
          <cell r="I102">
            <v>3830</v>
          </cell>
          <cell r="M102">
            <v>0</v>
          </cell>
          <cell r="N102">
            <v>3830</v>
          </cell>
        </row>
        <row r="103">
          <cell r="I103">
            <v>630</v>
          </cell>
          <cell r="M103">
            <v>0</v>
          </cell>
          <cell r="N103">
            <v>630</v>
          </cell>
        </row>
        <row r="104">
          <cell r="I104">
            <v>3800</v>
          </cell>
          <cell r="M104">
            <v>0</v>
          </cell>
          <cell r="N104">
            <v>3800</v>
          </cell>
        </row>
        <row r="105">
          <cell r="I105">
            <v>50</v>
          </cell>
          <cell r="M105">
            <v>0</v>
          </cell>
          <cell r="N105">
            <v>50</v>
          </cell>
        </row>
        <row r="106">
          <cell r="I106">
            <v>12060</v>
          </cell>
          <cell r="M106">
            <v>0</v>
          </cell>
          <cell r="N106">
            <v>12060</v>
          </cell>
        </row>
        <row r="109">
          <cell r="I109">
            <v>1030</v>
          </cell>
          <cell r="M109">
            <v>0</v>
          </cell>
          <cell r="N109">
            <v>1030</v>
          </cell>
        </row>
        <row r="110">
          <cell r="I110">
            <v>1030</v>
          </cell>
          <cell r="M110">
            <v>0</v>
          </cell>
          <cell r="N110">
            <v>1030</v>
          </cell>
        </row>
        <row r="111">
          <cell r="I111">
            <v>500</v>
          </cell>
          <cell r="M111">
            <v>0</v>
          </cell>
          <cell r="N111">
            <v>500</v>
          </cell>
        </row>
        <row r="112">
          <cell r="I112">
            <v>530</v>
          </cell>
          <cell r="M112">
            <v>0</v>
          </cell>
          <cell r="N112">
            <v>530</v>
          </cell>
        </row>
        <row r="114">
          <cell r="I114">
            <v>115776</v>
          </cell>
          <cell r="M114">
            <v>300700</v>
          </cell>
          <cell r="N114">
            <v>416476</v>
          </cell>
        </row>
        <row r="115">
          <cell r="I115">
            <v>74676</v>
          </cell>
          <cell r="M115">
            <v>300700</v>
          </cell>
          <cell r="N115">
            <v>375376</v>
          </cell>
        </row>
        <row r="117">
          <cell r="I117">
            <v>10700</v>
          </cell>
          <cell r="M117">
            <v>0</v>
          </cell>
          <cell r="N117">
            <v>10700</v>
          </cell>
        </row>
        <row r="118">
          <cell r="I118">
            <v>8000</v>
          </cell>
          <cell r="M118">
            <v>0</v>
          </cell>
          <cell r="N118">
            <v>8000</v>
          </cell>
        </row>
        <row r="119">
          <cell r="I119">
            <v>200</v>
          </cell>
          <cell r="M119">
            <v>0</v>
          </cell>
          <cell r="N119">
            <v>200</v>
          </cell>
        </row>
        <row r="120">
          <cell r="I120">
            <v>10440</v>
          </cell>
          <cell r="M120">
            <v>0</v>
          </cell>
          <cell r="N120">
            <v>10440</v>
          </cell>
        </row>
        <row r="121">
          <cell r="I121">
            <v>7200</v>
          </cell>
          <cell r="M121">
            <v>0</v>
          </cell>
          <cell r="N121">
            <v>7200</v>
          </cell>
        </row>
        <row r="122">
          <cell r="I122">
            <v>1000</v>
          </cell>
          <cell r="M122">
            <v>0</v>
          </cell>
          <cell r="N122">
            <v>1000</v>
          </cell>
        </row>
        <row r="123">
          <cell r="I123">
            <v>300</v>
          </cell>
          <cell r="M123">
            <v>0</v>
          </cell>
          <cell r="N123">
            <v>300</v>
          </cell>
        </row>
        <row r="124">
          <cell r="I124">
            <v>7000</v>
          </cell>
          <cell r="M124">
            <v>0</v>
          </cell>
          <cell r="N124">
            <v>7000</v>
          </cell>
        </row>
        <row r="125">
          <cell r="I125">
            <v>2400</v>
          </cell>
          <cell r="M125">
            <v>0</v>
          </cell>
          <cell r="N125">
            <v>2400</v>
          </cell>
        </row>
        <row r="126">
          <cell r="I126">
            <v>2840</v>
          </cell>
          <cell r="M126">
            <v>0</v>
          </cell>
          <cell r="N126">
            <v>2840</v>
          </cell>
        </row>
        <row r="127">
          <cell r="I127">
            <v>12800</v>
          </cell>
          <cell r="M127">
            <v>0</v>
          </cell>
          <cell r="N127">
            <v>12800</v>
          </cell>
        </row>
        <row r="128">
          <cell r="I128">
            <v>2500</v>
          </cell>
          <cell r="M128">
            <v>0</v>
          </cell>
          <cell r="N128">
            <v>2500</v>
          </cell>
        </row>
        <row r="129">
          <cell r="I129">
            <v>800</v>
          </cell>
          <cell r="M129">
            <v>0</v>
          </cell>
          <cell r="N129">
            <v>800</v>
          </cell>
        </row>
        <row r="130">
          <cell r="I130">
            <v>8496</v>
          </cell>
          <cell r="M130">
            <v>0</v>
          </cell>
          <cell r="N130">
            <v>8496</v>
          </cell>
        </row>
        <row r="131">
          <cell r="I131">
            <v>0</v>
          </cell>
          <cell r="M131">
            <v>255583.44</v>
          </cell>
          <cell r="N131">
            <v>255583.44</v>
          </cell>
        </row>
        <row r="132">
          <cell r="I132">
            <v>0</v>
          </cell>
          <cell r="M132">
            <v>45116.56</v>
          </cell>
          <cell r="N132">
            <v>45116.56</v>
          </cell>
        </row>
        <row r="133">
          <cell r="I133">
            <v>0</v>
          </cell>
          <cell r="M133">
            <v>0</v>
          </cell>
          <cell r="N133">
            <v>0</v>
          </cell>
        </row>
        <row r="135">
          <cell r="I135">
            <v>6600</v>
          </cell>
          <cell r="M135">
            <v>0</v>
          </cell>
          <cell r="N135">
            <v>6600</v>
          </cell>
        </row>
        <row r="136">
          <cell r="I136">
            <v>2000</v>
          </cell>
          <cell r="M136">
            <v>0</v>
          </cell>
          <cell r="N136">
            <v>2000</v>
          </cell>
        </row>
        <row r="137">
          <cell r="I137">
            <v>3600</v>
          </cell>
          <cell r="M137">
            <v>0</v>
          </cell>
          <cell r="N137">
            <v>3600</v>
          </cell>
        </row>
        <row r="138">
          <cell r="I138">
            <v>300</v>
          </cell>
          <cell r="M138">
            <v>0</v>
          </cell>
          <cell r="N138">
            <v>300</v>
          </cell>
        </row>
        <row r="139">
          <cell r="I139">
            <v>700</v>
          </cell>
          <cell r="M139">
            <v>0</v>
          </cell>
          <cell r="N139">
            <v>700</v>
          </cell>
        </row>
        <row r="141">
          <cell r="I141">
            <v>34500</v>
          </cell>
          <cell r="M141">
            <v>0</v>
          </cell>
          <cell r="N141">
            <v>34500</v>
          </cell>
        </row>
        <row r="142">
          <cell r="I142">
            <v>11000</v>
          </cell>
          <cell r="M142">
            <v>0</v>
          </cell>
          <cell r="N142">
            <v>11000</v>
          </cell>
        </row>
        <row r="143">
          <cell r="I143">
            <v>40</v>
          </cell>
          <cell r="M143">
            <v>0</v>
          </cell>
          <cell r="N143">
            <v>40</v>
          </cell>
        </row>
        <row r="144">
          <cell r="I144">
            <v>1100</v>
          </cell>
          <cell r="M144">
            <v>0</v>
          </cell>
          <cell r="N144">
            <v>1100</v>
          </cell>
        </row>
        <row r="145">
          <cell r="I145">
            <v>6600</v>
          </cell>
          <cell r="M145">
            <v>0</v>
          </cell>
          <cell r="N145">
            <v>6600</v>
          </cell>
        </row>
        <row r="146">
          <cell r="I146">
            <v>580</v>
          </cell>
          <cell r="M146">
            <v>0</v>
          </cell>
          <cell r="N146">
            <v>580</v>
          </cell>
        </row>
        <row r="147">
          <cell r="I147">
            <v>14330</v>
          </cell>
          <cell r="M147">
            <v>0</v>
          </cell>
          <cell r="N147">
            <v>14330</v>
          </cell>
        </row>
        <row r="148">
          <cell r="I148">
            <v>500</v>
          </cell>
          <cell r="M148">
            <v>0</v>
          </cell>
          <cell r="N148">
            <v>500</v>
          </cell>
        </row>
        <row r="149">
          <cell r="I149">
            <v>350</v>
          </cell>
          <cell r="M149">
            <v>0</v>
          </cell>
          <cell r="N149">
            <v>350</v>
          </cell>
        </row>
        <row r="150">
          <cell r="I150">
            <v>0</v>
          </cell>
          <cell r="M150">
            <v>0</v>
          </cell>
          <cell r="N150">
            <v>0</v>
          </cell>
        </row>
        <row r="153">
          <cell r="I153">
            <v>48900</v>
          </cell>
          <cell r="M153">
            <v>0</v>
          </cell>
          <cell r="N153">
            <v>48900</v>
          </cell>
        </row>
        <row r="154">
          <cell r="I154">
            <v>48900</v>
          </cell>
          <cell r="M154">
            <v>0</v>
          </cell>
          <cell r="N154">
            <v>48900</v>
          </cell>
        </row>
        <row r="155">
          <cell r="I155">
            <v>27000</v>
          </cell>
          <cell r="M155">
            <v>0</v>
          </cell>
          <cell r="N155">
            <v>27000</v>
          </cell>
        </row>
        <row r="156">
          <cell r="I156">
            <v>1800</v>
          </cell>
          <cell r="M156">
            <v>0</v>
          </cell>
          <cell r="N156">
            <v>1800</v>
          </cell>
        </row>
        <row r="157">
          <cell r="I157">
            <v>300</v>
          </cell>
          <cell r="M157">
            <v>0</v>
          </cell>
          <cell r="N157">
            <v>300</v>
          </cell>
        </row>
        <row r="158">
          <cell r="I158">
            <v>11800</v>
          </cell>
          <cell r="M158">
            <v>0</v>
          </cell>
          <cell r="N158">
            <v>11800</v>
          </cell>
        </row>
        <row r="159">
          <cell r="I159">
            <v>8000</v>
          </cell>
          <cell r="M159">
            <v>0</v>
          </cell>
          <cell r="N159">
            <v>8000</v>
          </cell>
        </row>
        <row r="161">
          <cell r="I161">
            <v>18141</v>
          </cell>
          <cell r="M161">
            <v>0</v>
          </cell>
          <cell r="N161">
            <v>18141</v>
          </cell>
        </row>
        <row r="162">
          <cell r="I162">
            <v>18141</v>
          </cell>
          <cell r="M162">
            <v>0</v>
          </cell>
          <cell r="N162">
            <v>18141</v>
          </cell>
        </row>
        <row r="164">
          <cell r="I164">
            <v>18141</v>
          </cell>
          <cell r="M164">
            <v>0</v>
          </cell>
          <cell r="N164">
            <v>18141</v>
          </cell>
        </row>
        <row r="166">
          <cell r="I166">
            <v>85620</v>
          </cell>
          <cell r="M166">
            <v>0</v>
          </cell>
          <cell r="N166">
            <v>85620</v>
          </cell>
        </row>
        <row r="167">
          <cell r="I167">
            <v>1620</v>
          </cell>
          <cell r="M167">
            <v>0</v>
          </cell>
          <cell r="N167">
            <v>1620</v>
          </cell>
        </row>
        <row r="168">
          <cell r="I168">
            <v>1620</v>
          </cell>
          <cell r="M168">
            <v>0</v>
          </cell>
          <cell r="N168">
            <v>1620</v>
          </cell>
        </row>
        <row r="170">
          <cell r="I170">
            <v>84000</v>
          </cell>
          <cell r="M170">
            <v>0</v>
          </cell>
          <cell r="N170">
            <v>84000</v>
          </cell>
        </row>
        <row r="171">
          <cell r="I171">
            <v>84000</v>
          </cell>
          <cell r="M171">
            <v>0</v>
          </cell>
          <cell r="N171">
            <v>84000</v>
          </cell>
        </row>
        <row r="173">
          <cell r="I173">
            <v>6274002</v>
          </cell>
          <cell r="M173">
            <v>20000</v>
          </cell>
          <cell r="N173">
            <v>6294002</v>
          </cell>
        </row>
        <row r="174">
          <cell r="I174">
            <v>3121625</v>
          </cell>
          <cell r="M174">
            <v>0</v>
          </cell>
          <cell r="N174">
            <v>3121625</v>
          </cell>
        </row>
        <row r="177">
          <cell r="I177">
            <v>369194</v>
          </cell>
          <cell r="M177">
            <v>0</v>
          </cell>
          <cell r="N177">
            <v>369194</v>
          </cell>
        </row>
        <row r="178">
          <cell r="I178">
            <v>163781</v>
          </cell>
          <cell r="M178">
            <v>0</v>
          </cell>
          <cell r="N178">
            <v>163781</v>
          </cell>
        </row>
        <row r="179">
          <cell r="I179">
            <v>1660369</v>
          </cell>
          <cell r="M179">
            <v>0</v>
          </cell>
          <cell r="N179">
            <v>1660369</v>
          </cell>
        </row>
        <row r="180">
          <cell r="I180">
            <v>129340</v>
          </cell>
          <cell r="M180">
            <v>0</v>
          </cell>
          <cell r="N180">
            <v>129340</v>
          </cell>
        </row>
        <row r="181">
          <cell r="I181">
            <v>294055</v>
          </cell>
          <cell r="M181">
            <v>0</v>
          </cell>
          <cell r="N181">
            <v>294055</v>
          </cell>
        </row>
        <row r="182">
          <cell r="I182">
            <v>47428</v>
          </cell>
          <cell r="M182">
            <v>0</v>
          </cell>
          <cell r="N182">
            <v>47428</v>
          </cell>
        </row>
        <row r="183">
          <cell r="I183">
            <v>2300</v>
          </cell>
          <cell r="M183">
            <v>0</v>
          </cell>
          <cell r="N183">
            <v>2300</v>
          </cell>
        </row>
        <row r="184">
          <cell r="I184">
            <v>37200</v>
          </cell>
          <cell r="M184">
            <v>0</v>
          </cell>
          <cell r="N184">
            <v>37200</v>
          </cell>
        </row>
        <row r="185">
          <cell r="I185">
            <v>6100</v>
          </cell>
          <cell r="M185">
            <v>0</v>
          </cell>
          <cell r="N185">
            <v>6100</v>
          </cell>
        </row>
        <row r="186">
          <cell r="I186">
            <v>86400</v>
          </cell>
          <cell r="M186">
            <v>0</v>
          </cell>
          <cell r="N186">
            <v>86400</v>
          </cell>
        </row>
        <row r="187">
          <cell r="I187">
            <v>182416</v>
          </cell>
          <cell r="M187">
            <v>0</v>
          </cell>
          <cell r="N187">
            <v>182416</v>
          </cell>
        </row>
        <row r="188">
          <cell r="I188">
            <v>2810</v>
          </cell>
          <cell r="M188">
            <v>0</v>
          </cell>
          <cell r="N188">
            <v>2810</v>
          </cell>
        </row>
        <row r="189">
          <cell r="I189">
            <v>28700</v>
          </cell>
          <cell r="M189">
            <v>0</v>
          </cell>
          <cell r="N189">
            <v>28700</v>
          </cell>
        </row>
        <row r="190">
          <cell r="I190">
            <v>770</v>
          </cell>
          <cell r="M190">
            <v>0</v>
          </cell>
          <cell r="N190">
            <v>770</v>
          </cell>
        </row>
        <row r="191">
          <cell r="I191">
            <v>3400</v>
          </cell>
          <cell r="M191">
            <v>0</v>
          </cell>
          <cell r="N191">
            <v>3400</v>
          </cell>
        </row>
        <row r="192">
          <cell r="I192">
            <v>6500</v>
          </cell>
          <cell r="M192">
            <v>0</v>
          </cell>
          <cell r="N192">
            <v>6500</v>
          </cell>
        </row>
        <row r="193">
          <cell r="I193">
            <v>2000</v>
          </cell>
          <cell r="M193">
            <v>0</v>
          </cell>
          <cell r="N193">
            <v>2000</v>
          </cell>
        </row>
        <row r="194">
          <cell r="I194">
            <v>98354</v>
          </cell>
          <cell r="M194">
            <v>0</v>
          </cell>
          <cell r="N194">
            <v>98354</v>
          </cell>
        </row>
        <row r="195">
          <cell r="I195">
            <v>208</v>
          </cell>
          <cell r="M195">
            <v>0</v>
          </cell>
          <cell r="N195">
            <v>208</v>
          </cell>
        </row>
        <row r="196">
          <cell r="I196">
            <v>300</v>
          </cell>
          <cell r="M196">
            <v>0</v>
          </cell>
          <cell r="N196">
            <v>300</v>
          </cell>
        </row>
        <row r="198">
          <cell r="I198">
            <v>282349</v>
          </cell>
          <cell r="M198">
            <v>0</v>
          </cell>
          <cell r="N198">
            <v>282349</v>
          </cell>
        </row>
        <row r="201">
          <cell r="I201">
            <v>44010</v>
          </cell>
          <cell r="M201">
            <v>0</v>
          </cell>
          <cell r="N201">
            <v>44010</v>
          </cell>
        </row>
        <row r="202">
          <cell r="I202">
            <v>17363</v>
          </cell>
          <cell r="M202">
            <v>0</v>
          </cell>
          <cell r="N202">
            <v>17363</v>
          </cell>
        </row>
        <row r="203">
          <cell r="I203">
            <v>154037</v>
          </cell>
          <cell r="M203">
            <v>0</v>
          </cell>
          <cell r="N203">
            <v>154037</v>
          </cell>
        </row>
        <row r="204">
          <cell r="I204">
            <v>10172</v>
          </cell>
          <cell r="M204">
            <v>0</v>
          </cell>
          <cell r="N204">
            <v>10172</v>
          </cell>
        </row>
        <row r="205">
          <cell r="I205">
            <v>27451</v>
          </cell>
          <cell r="M205">
            <v>0</v>
          </cell>
          <cell r="N205">
            <v>27451</v>
          </cell>
        </row>
        <row r="206">
          <cell r="I206">
            <v>4427</v>
          </cell>
          <cell r="M206">
            <v>0</v>
          </cell>
          <cell r="N206">
            <v>4427</v>
          </cell>
        </row>
        <row r="207">
          <cell r="I207">
            <v>2450</v>
          </cell>
          <cell r="M207">
            <v>0</v>
          </cell>
          <cell r="N207">
            <v>2450</v>
          </cell>
        </row>
        <row r="208">
          <cell r="I208">
            <v>2100</v>
          </cell>
          <cell r="M208">
            <v>0</v>
          </cell>
          <cell r="N208">
            <v>2100</v>
          </cell>
        </row>
        <row r="209">
          <cell r="I209">
            <v>5300</v>
          </cell>
          <cell r="M209">
            <v>0</v>
          </cell>
          <cell r="N209">
            <v>5300</v>
          </cell>
        </row>
        <row r="210">
          <cell r="I210">
            <v>300</v>
          </cell>
          <cell r="M210">
            <v>0</v>
          </cell>
          <cell r="N210">
            <v>300</v>
          </cell>
        </row>
        <row r="211">
          <cell r="I211">
            <v>2550</v>
          </cell>
          <cell r="M211">
            <v>0</v>
          </cell>
          <cell r="N211">
            <v>2550</v>
          </cell>
        </row>
        <row r="212">
          <cell r="I212">
            <v>300</v>
          </cell>
          <cell r="M212">
            <v>0</v>
          </cell>
          <cell r="N212">
            <v>300</v>
          </cell>
        </row>
        <row r="213">
          <cell r="I213">
            <v>11889</v>
          </cell>
          <cell r="M213">
            <v>0</v>
          </cell>
          <cell r="N213">
            <v>11889</v>
          </cell>
        </row>
        <row r="215">
          <cell r="I215">
            <v>304301</v>
          </cell>
          <cell r="M215">
            <v>20000</v>
          </cell>
          <cell r="N215">
            <v>324301</v>
          </cell>
        </row>
        <row r="216">
          <cell r="M216">
            <v>0</v>
          </cell>
        </row>
        <row r="217">
          <cell r="I217">
            <v>31722</v>
          </cell>
          <cell r="M217">
            <v>0</v>
          </cell>
          <cell r="N217">
            <v>31722</v>
          </cell>
        </row>
        <row r="218">
          <cell r="I218">
            <v>17123</v>
          </cell>
          <cell r="M218">
            <v>0</v>
          </cell>
          <cell r="N218">
            <v>17123</v>
          </cell>
        </row>
        <row r="219">
          <cell r="I219">
            <v>159876</v>
          </cell>
          <cell r="M219">
            <v>0</v>
          </cell>
          <cell r="N219">
            <v>159876</v>
          </cell>
        </row>
        <row r="220">
          <cell r="I220">
            <v>12671</v>
          </cell>
          <cell r="M220">
            <v>0</v>
          </cell>
          <cell r="N220">
            <v>12671</v>
          </cell>
        </row>
        <row r="221">
          <cell r="I221">
            <v>28637</v>
          </cell>
          <cell r="M221">
            <v>0</v>
          </cell>
          <cell r="N221">
            <v>28637</v>
          </cell>
        </row>
        <row r="222">
          <cell r="I222">
            <v>4619</v>
          </cell>
          <cell r="M222">
            <v>0</v>
          </cell>
          <cell r="N222">
            <v>4619</v>
          </cell>
        </row>
        <row r="223">
          <cell r="I223">
            <v>200</v>
          </cell>
          <cell r="M223">
            <v>0</v>
          </cell>
          <cell r="N223">
            <v>200</v>
          </cell>
        </row>
        <row r="224">
          <cell r="I224">
            <v>7400</v>
          </cell>
          <cell r="M224">
            <v>0</v>
          </cell>
          <cell r="N224">
            <v>7400</v>
          </cell>
        </row>
        <row r="225">
          <cell r="I225">
            <v>5100</v>
          </cell>
          <cell r="M225">
            <v>0</v>
          </cell>
          <cell r="N225">
            <v>5100</v>
          </cell>
        </row>
        <row r="226">
          <cell r="I226">
            <v>7700</v>
          </cell>
          <cell r="M226">
            <v>0</v>
          </cell>
          <cell r="N226">
            <v>7700</v>
          </cell>
        </row>
        <row r="227">
          <cell r="I227">
            <v>580</v>
          </cell>
          <cell r="M227">
            <v>0</v>
          </cell>
          <cell r="N227">
            <v>580</v>
          </cell>
        </row>
        <row r="228">
          <cell r="I228">
            <v>400</v>
          </cell>
          <cell r="M228">
            <v>0</v>
          </cell>
          <cell r="N228">
            <v>400</v>
          </cell>
        </row>
        <row r="229">
          <cell r="I229">
            <v>14500</v>
          </cell>
          <cell r="M229">
            <v>0</v>
          </cell>
          <cell r="N229">
            <v>14500</v>
          </cell>
        </row>
        <row r="230">
          <cell r="I230">
            <v>600</v>
          </cell>
          <cell r="M230">
            <v>0</v>
          </cell>
          <cell r="N230">
            <v>600</v>
          </cell>
        </row>
        <row r="231">
          <cell r="I231">
            <v>700</v>
          </cell>
          <cell r="M231">
            <v>0</v>
          </cell>
          <cell r="N231">
            <v>700</v>
          </cell>
        </row>
        <row r="232">
          <cell r="I232">
            <v>250</v>
          </cell>
          <cell r="M232">
            <v>0</v>
          </cell>
          <cell r="N232">
            <v>250</v>
          </cell>
        </row>
        <row r="233">
          <cell r="I233">
            <v>12223</v>
          </cell>
          <cell r="M233">
            <v>0</v>
          </cell>
          <cell r="N233">
            <v>12223</v>
          </cell>
        </row>
        <row r="234">
          <cell r="I234">
            <v>0</v>
          </cell>
          <cell r="M234">
            <v>20000</v>
          </cell>
          <cell r="N234">
            <v>20000</v>
          </cell>
        </row>
        <row r="236">
          <cell r="I236">
            <v>1618662</v>
          </cell>
          <cell r="M236">
            <v>0</v>
          </cell>
          <cell r="N236">
            <v>1618662</v>
          </cell>
        </row>
        <row r="239">
          <cell r="I239">
            <v>511004</v>
          </cell>
          <cell r="M239">
            <v>0</v>
          </cell>
          <cell r="N239">
            <v>511004</v>
          </cell>
        </row>
        <row r="240">
          <cell r="I240">
            <v>70920</v>
          </cell>
          <cell r="M240">
            <v>0</v>
          </cell>
          <cell r="N240">
            <v>70920</v>
          </cell>
        </row>
        <row r="241">
          <cell r="I241">
            <v>691032</v>
          </cell>
          <cell r="M241">
            <v>0</v>
          </cell>
          <cell r="N241">
            <v>691032</v>
          </cell>
        </row>
        <row r="242">
          <cell r="I242">
            <v>56430</v>
          </cell>
          <cell r="M242">
            <v>0</v>
          </cell>
          <cell r="N242">
            <v>56430</v>
          </cell>
        </row>
        <row r="243">
          <cell r="I243">
            <v>122354</v>
          </cell>
          <cell r="M243">
            <v>0</v>
          </cell>
          <cell r="N243">
            <v>122354</v>
          </cell>
        </row>
        <row r="244">
          <cell r="I244">
            <v>19735</v>
          </cell>
          <cell r="M244">
            <v>0</v>
          </cell>
          <cell r="N244">
            <v>19735</v>
          </cell>
        </row>
        <row r="245">
          <cell r="I245">
            <v>11000</v>
          </cell>
          <cell r="M245">
            <v>0</v>
          </cell>
          <cell r="N245">
            <v>11000</v>
          </cell>
        </row>
        <row r="246">
          <cell r="I246">
            <v>1500</v>
          </cell>
          <cell r="M246">
            <v>0</v>
          </cell>
          <cell r="N246">
            <v>1500</v>
          </cell>
        </row>
        <row r="247">
          <cell r="I247">
            <v>68000</v>
          </cell>
          <cell r="M247">
            <v>0</v>
          </cell>
          <cell r="N247">
            <v>68000</v>
          </cell>
        </row>
        <row r="248">
          <cell r="I248">
            <v>1300</v>
          </cell>
          <cell r="M248">
            <v>0</v>
          </cell>
          <cell r="N248">
            <v>1300</v>
          </cell>
        </row>
        <row r="249">
          <cell r="I249">
            <v>1000</v>
          </cell>
          <cell r="M249">
            <v>0</v>
          </cell>
          <cell r="N249">
            <v>1000</v>
          </cell>
        </row>
        <row r="250">
          <cell r="I250">
            <v>16000</v>
          </cell>
          <cell r="M250">
            <v>0</v>
          </cell>
          <cell r="N250">
            <v>16000</v>
          </cell>
        </row>
        <row r="251">
          <cell r="I251">
            <v>520</v>
          </cell>
          <cell r="M251">
            <v>0</v>
          </cell>
          <cell r="N251">
            <v>520</v>
          </cell>
        </row>
        <row r="252">
          <cell r="I252">
            <v>1250</v>
          </cell>
          <cell r="M252">
            <v>0</v>
          </cell>
          <cell r="N252">
            <v>1250</v>
          </cell>
        </row>
        <row r="253">
          <cell r="I253">
            <v>2050</v>
          </cell>
          <cell r="M253">
            <v>0</v>
          </cell>
          <cell r="N253">
            <v>2050</v>
          </cell>
        </row>
        <row r="254">
          <cell r="I254">
            <v>2400</v>
          </cell>
          <cell r="M254">
            <v>0</v>
          </cell>
          <cell r="N254">
            <v>2400</v>
          </cell>
        </row>
        <row r="255">
          <cell r="I255">
            <v>42167</v>
          </cell>
          <cell r="M255">
            <v>0</v>
          </cell>
          <cell r="N255">
            <v>42167</v>
          </cell>
        </row>
        <row r="257">
          <cell r="I257">
            <v>174167</v>
          </cell>
          <cell r="M257">
            <v>0</v>
          </cell>
          <cell r="N257">
            <v>174167</v>
          </cell>
        </row>
        <row r="258">
          <cell r="I258">
            <v>150</v>
          </cell>
          <cell r="M258">
            <v>0</v>
          </cell>
          <cell r="N258">
            <v>150</v>
          </cell>
        </row>
        <row r="259">
          <cell r="I259">
            <v>36175</v>
          </cell>
          <cell r="M259">
            <v>0</v>
          </cell>
          <cell r="N259">
            <v>36175</v>
          </cell>
        </row>
        <row r="260">
          <cell r="I260">
            <v>2826</v>
          </cell>
          <cell r="M260">
            <v>0</v>
          </cell>
          <cell r="N260">
            <v>2826</v>
          </cell>
        </row>
        <row r="261">
          <cell r="I261">
            <v>5924</v>
          </cell>
          <cell r="M261">
            <v>0</v>
          </cell>
          <cell r="N261">
            <v>5924</v>
          </cell>
        </row>
        <row r="262">
          <cell r="I262">
            <v>956</v>
          </cell>
          <cell r="M262">
            <v>0</v>
          </cell>
          <cell r="N262">
            <v>956</v>
          </cell>
        </row>
        <row r="263">
          <cell r="I263">
            <v>39000</v>
          </cell>
          <cell r="M263">
            <v>0</v>
          </cell>
          <cell r="N263">
            <v>39000</v>
          </cell>
        </row>
        <row r="264">
          <cell r="I264">
            <v>5000</v>
          </cell>
          <cell r="M264">
            <v>0</v>
          </cell>
          <cell r="N264">
            <v>5000</v>
          </cell>
        </row>
        <row r="265">
          <cell r="I265">
            <v>150</v>
          </cell>
          <cell r="M265">
            <v>0</v>
          </cell>
          <cell r="N265">
            <v>150</v>
          </cell>
        </row>
        <row r="266">
          <cell r="I266">
            <v>78000</v>
          </cell>
          <cell r="M266">
            <v>0</v>
          </cell>
          <cell r="N266">
            <v>78000</v>
          </cell>
        </row>
        <row r="267">
          <cell r="I267">
            <v>2280</v>
          </cell>
          <cell r="M267">
            <v>0</v>
          </cell>
          <cell r="N267">
            <v>2280</v>
          </cell>
        </row>
        <row r="268">
          <cell r="I268">
            <v>300</v>
          </cell>
          <cell r="M268">
            <v>0</v>
          </cell>
          <cell r="N268">
            <v>300</v>
          </cell>
        </row>
        <row r="269">
          <cell r="I269">
            <v>1808</v>
          </cell>
          <cell r="M269">
            <v>0</v>
          </cell>
          <cell r="N269">
            <v>1808</v>
          </cell>
        </row>
        <row r="270">
          <cell r="I270">
            <v>1048</v>
          </cell>
          <cell r="M270">
            <v>0</v>
          </cell>
          <cell r="N270">
            <v>1048</v>
          </cell>
        </row>
        <row r="271">
          <cell r="I271">
            <v>550</v>
          </cell>
          <cell r="M271">
            <v>0</v>
          </cell>
          <cell r="N271">
            <v>550</v>
          </cell>
        </row>
        <row r="273">
          <cell r="I273">
            <v>205201</v>
          </cell>
          <cell r="M273">
            <v>0</v>
          </cell>
          <cell r="N273">
            <v>205201</v>
          </cell>
        </row>
        <row r="274">
          <cell r="I274">
            <v>500</v>
          </cell>
          <cell r="M274">
            <v>0</v>
          </cell>
          <cell r="N274">
            <v>500</v>
          </cell>
        </row>
        <row r="275">
          <cell r="I275">
            <v>139476</v>
          </cell>
          <cell r="M275">
            <v>0</v>
          </cell>
          <cell r="N275">
            <v>139476</v>
          </cell>
        </row>
        <row r="276">
          <cell r="I276">
            <v>10772</v>
          </cell>
          <cell r="M276">
            <v>0</v>
          </cell>
          <cell r="N276">
            <v>10772</v>
          </cell>
        </row>
        <row r="277">
          <cell r="I277">
            <v>22813</v>
          </cell>
          <cell r="M277">
            <v>0</v>
          </cell>
          <cell r="N277">
            <v>22813</v>
          </cell>
        </row>
        <row r="278">
          <cell r="I278">
            <v>3679</v>
          </cell>
          <cell r="M278">
            <v>0</v>
          </cell>
          <cell r="N278">
            <v>3679</v>
          </cell>
        </row>
        <row r="279">
          <cell r="I279">
            <v>7500</v>
          </cell>
          <cell r="M279">
            <v>0</v>
          </cell>
          <cell r="N279">
            <v>7500</v>
          </cell>
        </row>
        <row r="280">
          <cell r="I280">
            <v>800</v>
          </cell>
          <cell r="M280">
            <v>0</v>
          </cell>
          <cell r="N280">
            <v>800</v>
          </cell>
        </row>
        <row r="281">
          <cell r="I281">
            <v>2800</v>
          </cell>
          <cell r="M281">
            <v>0</v>
          </cell>
          <cell r="N281">
            <v>2800</v>
          </cell>
        </row>
        <row r="282">
          <cell r="I282">
            <v>1000</v>
          </cell>
          <cell r="M282">
            <v>0</v>
          </cell>
          <cell r="N282">
            <v>1000</v>
          </cell>
        </row>
        <row r="283">
          <cell r="I283">
            <v>3000</v>
          </cell>
          <cell r="M283">
            <v>0</v>
          </cell>
          <cell r="N283">
            <v>3000</v>
          </cell>
        </row>
        <row r="284">
          <cell r="I284">
            <v>1000</v>
          </cell>
          <cell r="M284">
            <v>0</v>
          </cell>
          <cell r="N284">
            <v>1000</v>
          </cell>
        </row>
        <row r="285">
          <cell r="I285">
            <v>400</v>
          </cell>
          <cell r="M285">
            <v>0</v>
          </cell>
          <cell r="N285">
            <v>400</v>
          </cell>
        </row>
        <row r="286">
          <cell r="I286">
            <v>3300</v>
          </cell>
          <cell r="M286">
            <v>0</v>
          </cell>
          <cell r="N286">
            <v>3300</v>
          </cell>
        </row>
        <row r="287">
          <cell r="I287">
            <v>2500</v>
          </cell>
          <cell r="M287">
            <v>0</v>
          </cell>
          <cell r="N287">
            <v>2500</v>
          </cell>
        </row>
        <row r="288">
          <cell r="I288">
            <v>120</v>
          </cell>
          <cell r="M288">
            <v>0</v>
          </cell>
          <cell r="N288">
            <v>120</v>
          </cell>
        </row>
        <row r="289">
          <cell r="I289">
            <v>4541</v>
          </cell>
          <cell r="M289">
            <v>0</v>
          </cell>
          <cell r="N289">
            <v>4541</v>
          </cell>
        </row>
        <row r="290">
          <cell r="I290">
            <v>1000</v>
          </cell>
          <cell r="M290">
            <v>0</v>
          </cell>
          <cell r="N290">
            <v>1000</v>
          </cell>
        </row>
        <row r="292">
          <cell r="I292">
            <v>24241</v>
          </cell>
          <cell r="M292">
            <v>0</v>
          </cell>
          <cell r="N292">
            <v>24241</v>
          </cell>
        </row>
        <row r="293">
          <cell r="I293">
            <v>24241</v>
          </cell>
          <cell r="M293">
            <v>0</v>
          </cell>
          <cell r="N293">
            <v>24241</v>
          </cell>
        </row>
        <row r="295">
          <cell r="I295">
            <v>503148</v>
          </cell>
          <cell r="M295">
            <v>0</v>
          </cell>
          <cell r="N295">
            <v>503148</v>
          </cell>
        </row>
        <row r="296">
          <cell r="I296">
            <v>4874</v>
          </cell>
          <cell r="M296">
            <v>0</v>
          </cell>
          <cell r="N296">
            <v>4874</v>
          </cell>
        </row>
        <row r="297">
          <cell r="I297">
            <v>165139</v>
          </cell>
          <cell r="M297">
            <v>0</v>
          </cell>
          <cell r="N297">
            <v>165139</v>
          </cell>
        </row>
        <row r="298">
          <cell r="I298">
            <v>12368</v>
          </cell>
          <cell r="M298">
            <v>0</v>
          </cell>
          <cell r="N298">
            <v>12368</v>
          </cell>
        </row>
        <row r="299">
          <cell r="I299">
            <v>26465</v>
          </cell>
          <cell r="M299">
            <v>0</v>
          </cell>
          <cell r="N299">
            <v>26465</v>
          </cell>
        </row>
        <row r="300">
          <cell r="I300">
            <v>4269</v>
          </cell>
          <cell r="M300">
            <v>0</v>
          </cell>
          <cell r="N300">
            <v>4269</v>
          </cell>
        </row>
        <row r="301">
          <cell r="I301">
            <v>8300</v>
          </cell>
          <cell r="M301">
            <v>0</v>
          </cell>
          <cell r="N301">
            <v>8300</v>
          </cell>
        </row>
        <row r="302">
          <cell r="I302">
            <v>227052</v>
          </cell>
          <cell r="M302">
            <v>0</v>
          </cell>
          <cell r="N302">
            <v>227052</v>
          </cell>
        </row>
        <row r="303">
          <cell r="I303">
            <v>33300</v>
          </cell>
          <cell r="M303">
            <v>0</v>
          </cell>
          <cell r="N303">
            <v>33300</v>
          </cell>
        </row>
        <row r="304">
          <cell r="I304">
            <v>1700</v>
          </cell>
          <cell r="M304">
            <v>0</v>
          </cell>
          <cell r="N304">
            <v>1700</v>
          </cell>
        </row>
        <row r="305">
          <cell r="I305">
            <v>375</v>
          </cell>
          <cell r="M305">
            <v>0</v>
          </cell>
          <cell r="N305">
            <v>375</v>
          </cell>
        </row>
        <row r="306">
          <cell r="I306">
            <v>8900</v>
          </cell>
          <cell r="M306">
            <v>0</v>
          </cell>
          <cell r="N306">
            <v>8900</v>
          </cell>
        </row>
        <row r="307">
          <cell r="I307">
            <v>200</v>
          </cell>
          <cell r="M307">
            <v>0</v>
          </cell>
          <cell r="N307">
            <v>200</v>
          </cell>
        </row>
        <row r="308">
          <cell r="I308">
            <v>250</v>
          </cell>
          <cell r="M308">
            <v>0</v>
          </cell>
          <cell r="N308">
            <v>250</v>
          </cell>
        </row>
        <row r="309">
          <cell r="I309">
            <v>9956</v>
          </cell>
          <cell r="M309">
            <v>0</v>
          </cell>
          <cell r="N309">
            <v>9956</v>
          </cell>
        </row>
        <row r="311">
          <cell r="I311">
            <v>40308</v>
          </cell>
          <cell r="M311">
            <v>0</v>
          </cell>
          <cell r="N311">
            <v>40308</v>
          </cell>
        </row>
        <row r="312">
          <cell r="I312">
            <v>40308</v>
          </cell>
          <cell r="M312">
            <v>0</v>
          </cell>
          <cell r="N312">
            <v>40308</v>
          </cell>
        </row>
        <row r="314">
          <cell r="I314">
            <v>80000</v>
          </cell>
          <cell r="M314">
            <v>0</v>
          </cell>
          <cell r="N314">
            <v>80000</v>
          </cell>
        </row>
        <row r="315">
          <cell r="I315">
            <v>3500</v>
          </cell>
          <cell r="M315">
            <v>0</v>
          </cell>
          <cell r="N315">
            <v>3500</v>
          </cell>
        </row>
        <row r="316">
          <cell r="I316">
            <v>1500</v>
          </cell>
          <cell r="M316">
            <v>0</v>
          </cell>
          <cell r="N316">
            <v>1500</v>
          </cell>
        </row>
        <row r="317">
          <cell r="I317">
            <v>1000</v>
          </cell>
          <cell r="M317">
            <v>0</v>
          </cell>
          <cell r="N317">
            <v>1000</v>
          </cell>
        </row>
        <row r="318">
          <cell r="I318">
            <v>1000</v>
          </cell>
          <cell r="M318">
            <v>0</v>
          </cell>
          <cell r="N318">
            <v>1000</v>
          </cell>
        </row>
        <row r="320">
          <cell r="I320">
            <v>76500</v>
          </cell>
          <cell r="M320">
            <v>0</v>
          </cell>
          <cell r="N320">
            <v>76500</v>
          </cell>
        </row>
        <row r="321">
          <cell r="I321">
            <v>20000</v>
          </cell>
          <cell r="M321">
            <v>0</v>
          </cell>
          <cell r="N321">
            <v>20000</v>
          </cell>
        </row>
        <row r="322">
          <cell r="I322">
            <v>3000</v>
          </cell>
          <cell r="M322">
            <v>0</v>
          </cell>
          <cell r="N322">
            <v>3000</v>
          </cell>
        </row>
        <row r="323">
          <cell r="I323">
            <v>36000</v>
          </cell>
          <cell r="M323">
            <v>0</v>
          </cell>
          <cell r="N323">
            <v>36000</v>
          </cell>
        </row>
        <row r="324">
          <cell r="I324">
            <v>9000</v>
          </cell>
          <cell r="M324">
            <v>0</v>
          </cell>
          <cell r="N324">
            <v>9000</v>
          </cell>
        </row>
        <row r="325">
          <cell r="I325">
            <v>4000</v>
          </cell>
          <cell r="M325">
            <v>0</v>
          </cell>
          <cell r="N325">
            <v>4000</v>
          </cell>
        </row>
        <row r="326">
          <cell r="I326">
            <v>1500</v>
          </cell>
          <cell r="M326">
            <v>0</v>
          </cell>
          <cell r="N326">
            <v>1500</v>
          </cell>
        </row>
        <row r="327">
          <cell r="I327">
            <v>500</v>
          </cell>
          <cell r="M327">
            <v>0</v>
          </cell>
          <cell r="N327">
            <v>500</v>
          </cell>
        </row>
        <row r="328">
          <cell r="I328">
            <v>1500</v>
          </cell>
          <cell r="M328">
            <v>0</v>
          </cell>
          <cell r="N328">
            <v>1500</v>
          </cell>
        </row>
        <row r="329">
          <cell r="I329">
            <v>1000</v>
          </cell>
          <cell r="M329">
            <v>0</v>
          </cell>
          <cell r="N329">
            <v>1000</v>
          </cell>
        </row>
        <row r="331">
          <cell r="I331">
            <v>2257723</v>
          </cell>
          <cell r="M331">
            <v>0</v>
          </cell>
          <cell r="N331">
            <v>2257723</v>
          </cell>
        </row>
        <row r="332">
          <cell r="I332">
            <v>34800</v>
          </cell>
          <cell r="M332">
            <v>0</v>
          </cell>
          <cell r="N332">
            <v>34800</v>
          </cell>
        </row>
        <row r="334">
          <cell r="I334">
            <v>34800</v>
          </cell>
          <cell r="M334">
            <v>0</v>
          </cell>
          <cell r="N334">
            <v>34800</v>
          </cell>
        </row>
        <row r="336">
          <cell r="I336">
            <v>1000</v>
          </cell>
          <cell r="M336">
            <v>0</v>
          </cell>
          <cell r="N336">
            <v>1000</v>
          </cell>
        </row>
        <row r="337">
          <cell r="I337">
            <v>750</v>
          </cell>
          <cell r="M337">
            <v>0</v>
          </cell>
          <cell r="N337">
            <v>750</v>
          </cell>
        </row>
        <row r="338">
          <cell r="I338">
            <v>250</v>
          </cell>
          <cell r="M338">
            <v>0</v>
          </cell>
          <cell r="N338">
            <v>250</v>
          </cell>
        </row>
        <row r="341">
          <cell r="I341">
            <v>1595179</v>
          </cell>
          <cell r="M341">
            <v>0</v>
          </cell>
          <cell r="N341">
            <v>1595179</v>
          </cell>
        </row>
        <row r="342">
          <cell r="I342">
            <v>3000</v>
          </cell>
          <cell r="M342">
            <v>0</v>
          </cell>
          <cell r="N342">
            <v>3000</v>
          </cell>
        </row>
        <row r="343">
          <cell r="I343">
            <v>120</v>
          </cell>
          <cell r="M343">
            <v>0</v>
          </cell>
          <cell r="N343">
            <v>120</v>
          </cell>
        </row>
        <row r="344">
          <cell r="I344">
            <v>1530000</v>
          </cell>
          <cell r="M344">
            <v>0</v>
          </cell>
          <cell r="N344">
            <v>1530000</v>
          </cell>
        </row>
        <row r="345">
          <cell r="I345">
            <v>20665</v>
          </cell>
          <cell r="M345">
            <v>0</v>
          </cell>
          <cell r="N345">
            <v>20665</v>
          </cell>
        </row>
        <row r="346">
          <cell r="I346">
            <v>1419</v>
          </cell>
          <cell r="M346">
            <v>0</v>
          </cell>
          <cell r="N346">
            <v>1419</v>
          </cell>
        </row>
        <row r="347">
          <cell r="I347">
            <v>17647</v>
          </cell>
          <cell r="M347">
            <v>0</v>
          </cell>
          <cell r="N347">
            <v>17647</v>
          </cell>
        </row>
        <row r="348">
          <cell r="I348">
            <v>542</v>
          </cell>
          <cell r="M348">
            <v>0</v>
          </cell>
          <cell r="N348">
            <v>542</v>
          </cell>
        </row>
        <row r="349">
          <cell r="I349">
            <v>3990</v>
          </cell>
          <cell r="M349">
            <v>0</v>
          </cell>
          <cell r="N349">
            <v>3990</v>
          </cell>
        </row>
        <row r="350">
          <cell r="I350">
            <v>3500</v>
          </cell>
          <cell r="M350">
            <v>0</v>
          </cell>
          <cell r="N350">
            <v>3500</v>
          </cell>
        </row>
        <row r="351">
          <cell r="I351">
            <v>500</v>
          </cell>
          <cell r="M351">
            <v>0</v>
          </cell>
          <cell r="N351">
            <v>500</v>
          </cell>
        </row>
        <row r="352">
          <cell r="I352">
            <v>1280</v>
          </cell>
          <cell r="M352">
            <v>0</v>
          </cell>
          <cell r="N352">
            <v>1280</v>
          </cell>
        </row>
        <row r="353">
          <cell r="I353">
            <v>1000</v>
          </cell>
          <cell r="M353">
            <v>0</v>
          </cell>
          <cell r="N353">
            <v>1000</v>
          </cell>
        </row>
        <row r="354">
          <cell r="I354">
            <v>78</v>
          </cell>
          <cell r="M354">
            <v>0</v>
          </cell>
          <cell r="N354">
            <v>78</v>
          </cell>
        </row>
        <row r="355">
          <cell r="I355">
            <v>6790</v>
          </cell>
          <cell r="M355">
            <v>0</v>
          </cell>
          <cell r="N355">
            <v>6790</v>
          </cell>
        </row>
        <row r="356">
          <cell r="I356">
            <v>1320</v>
          </cell>
          <cell r="M356">
            <v>0</v>
          </cell>
          <cell r="N356">
            <v>1320</v>
          </cell>
        </row>
        <row r="357">
          <cell r="I357">
            <v>230</v>
          </cell>
          <cell r="M357">
            <v>0</v>
          </cell>
          <cell r="N357">
            <v>230</v>
          </cell>
        </row>
        <row r="358">
          <cell r="I358">
            <v>1048</v>
          </cell>
          <cell r="M358">
            <v>0</v>
          </cell>
          <cell r="N358">
            <v>1048</v>
          </cell>
        </row>
        <row r="359">
          <cell r="I359">
            <v>50</v>
          </cell>
          <cell r="M359">
            <v>0</v>
          </cell>
          <cell r="N359">
            <v>50</v>
          </cell>
        </row>
        <row r="360">
          <cell r="I360">
            <v>1000</v>
          </cell>
          <cell r="M360">
            <v>0</v>
          </cell>
          <cell r="N360">
            <v>1000</v>
          </cell>
        </row>
        <row r="361">
          <cell r="I361">
            <v>1000</v>
          </cell>
          <cell r="M361">
            <v>0</v>
          </cell>
          <cell r="N361">
            <v>1000</v>
          </cell>
        </row>
        <row r="364">
          <cell r="I364">
            <v>3111</v>
          </cell>
          <cell r="M364">
            <v>0</v>
          </cell>
          <cell r="N364">
            <v>3111</v>
          </cell>
        </row>
        <row r="365">
          <cell r="I365">
            <v>756</v>
          </cell>
          <cell r="M365">
            <v>0</v>
          </cell>
          <cell r="N365">
            <v>756</v>
          </cell>
        </row>
        <row r="366">
          <cell r="I366">
            <v>2355</v>
          </cell>
          <cell r="M366">
            <v>0</v>
          </cell>
          <cell r="N366">
            <v>2355</v>
          </cell>
        </row>
        <row r="368">
          <cell r="I368">
            <v>161063</v>
          </cell>
          <cell r="M368">
            <v>0</v>
          </cell>
          <cell r="N368">
            <v>161063</v>
          </cell>
        </row>
        <row r="369">
          <cell r="I369">
            <v>161063</v>
          </cell>
          <cell r="M369">
            <v>0</v>
          </cell>
          <cell r="N369">
            <v>161063</v>
          </cell>
        </row>
        <row r="371">
          <cell r="I371">
            <v>101984</v>
          </cell>
          <cell r="M371">
            <v>0</v>
          </cell>
          <cell r="N371">
            <v>101984</v>
          </cell>
        </row>
        <row r="372">
          <cell r="I372">
            <v>101884</v>
          </cell>
          <cell r="M372">
            <v>0</v>
          </cell>
          <cell r="N372">
            <v>101884</v>
          </cell>
        </row>
        <row r="373">
          <cell r="I373">
            <v>100</v>
          </cell>
          <cell r="M373">
            <v>0</v>
          </cell>
          <cell r="N373">
            <v>100</v>
          </cell>
        </row>
        <row r="375">
          <cell r="I375">
            <v>19186</v>
          </cell>
          <cell r="M375">
            <v>0</v>
          </cell>
          <cell r="N375">
            <v>19186</v>
          </cell>
        </row>
        <row r="376">
          <cell r="I376">
            <v>19186</v>
          </cell>
          <cell r="M376">
            <v>0</v>
          </cell>
          <cell r="N376">
            <v>19186</v>
          </cell>
        </row>
        <row r="378">
          <cell r="I378">
            <v>312400</v>
          </cell>
          <cell r="M378">
            <v>0</v>
          </cell>
          <cell r="N378">
            <v>312400</v>
          </cell>
        </row>
        <row r="379">
          <cell r="I379">
            <v>2400</v>
          </cell>
          <cell r="M379">
            <v>0</v>
          </cell>
          <cell r="N379">
            <v>2400</v>
          </cell>
        </row>
        <row r="380">
          <cell r="I380">
            <v>219250</v>
          </cell>
          <cell r="M380">
            <v>0</v>
          </cell>
          <cell r="N380">
            <v>219250</v>
          </cell>
        </row>
        <row r="381">
          <cell r="I381">
            <v>14100</v>
          </cell>
          <cell r="M381">
            <v>0</v>
          </cell>
          <cell r="N381">
            <v>14100</v>
          </cell>
        </row>
        <row r="382">
          <cell r="I382">
            <v>35687</v>
          </cell>
          <cell r="M382">
            <v>0</v>
          </cell>
          <cell r="N382">
            <v>35687</v>
          </cell>
        </row>
        <row r="383">
          <cell r="I383">
            <v>5386</v>
          </cell>
          <cell r="M383">
            <v>0</v>
          </cell>
          <cell r="N383">
            <v>5386</v>
          </cell>
        </row>
        <row r="384">
          <cell r="I384">
            <v>7200</v>
          </cell>
          <cell r="M384">
            <v>0</v>
          </cell>
          <cell r="N384">
            <v>7200</v>
          </cell>
        </row>
        <row r="385">
          <cell r="I385">
            <v>80</v>
          </cell>
          <cell r="M385">
            <v>0</v>
          </cell>
          <cell r="N385">
            <v>80</v>
          </cell>
        </row>
        <row r="386">
          <cell r="I386">
            <v>652</v>
          </cell>
          <cell r="M386">
            <v>0</v>
          </cell>
          <cell r="N386">
            <v>652</v>
          </cell>
        </row>
        <row r="387">
          <cell r="I387">
            <v>5477</v>
          </cell>
          <cell r="M387">
            <v>0</v>
          </cell>
          <cell r="N387">
            <v>5477</v>
          </cell>
        </row>
        <row r="388">
          <cell r="I388">
            <v>1000</v>
          </cell>
          <cell r="M388">
            <v>0</v>
          </cell>
          <cell r="N388">
            <v>1000</v>
          </cell>
        </row>
        <row r="389">
          <cell r="I389">
            <v>180</v>
          </cell>
          <cell r="M389">
            <v>0</v>
          </cell>
          <cell r="N389">
            <v>180</v>
          </cell>
        </row>
        <row r="390">
          <cell r="I390">
            <v>6000</v>
          </cell>
          <cell r="M390">
            <v>0</v>
          </cell>
          <cell r="N390">
            <v>6000</v>
          </cell>
        </row>
        <row r="391">
          <cell r="I391">
            <v>840</v>
          </cell>
          <cell r="M391">
            <v>0</v>
          </cell>
          <cell r="N391">
            <v>840</v>
          </cell>
        </row>
        <row r="392">
          <cell r="I392">
            <v>2040</v>
          </cell>
          <cell r="M392">
            <v>0</v>
          </cell>
          <cell r="N392">
            <v>2040</v>
          </cell>
        </row>
        <row r="393">
          <cell r="I393">
            <v>1400</v>
          </cell>
          <cell r="M393">
            <v>0</v>
          </cell>
          <cell r="N393">
            <v>1400</v>
          </cell>
        </row>
        <row r="394">
          <cell r="I394">
            <v>480</v>
          </cell>
          <cell r="M394">
            <v>0</v>
          </cell>
          <cell r="N394">
            <v>480</v>
          </cell>
        </row>
        <row r="395">
          <cell r="I395">
            <v>7298</v>
          </cell>
          <cell r="M395">
            <v>0</v>
          </cell>
          <cell r="N395">
            <v>7298</v>
          </cell>
        </row>
        <row r="396">
          <cell r="I396">
            <v>330</v>
          </cell>
          <cell r="M396">
            <v>0</v>
          </cell>
          <cell r="N396">
            <v>330</v>
          </cell>
        </row>
        <row r="397">
          <cell r="I397">
            <v>2600</v>
          </cell>
          <cell r="M397">
            <v>0</v>
          </cell>
          <cell r="N397">
            <v>2600</v>
          </cell>
        </row>
        <row r="399">
          <cell r="I399">
            <v>20100</v>
          </cell>
          <cell r="M399">
            <v>0</v>
          </cell>
          <cell r="N399">
            <v>20100</v>
          </cell>
        </row>
        <row r="400">
          <cell r="I400">
            <v>2709</v>
          </cell>
          <cell r="M400">
            <v>0</v>
          </cell>
          <cell r="N400">
            <v>2709</v>
          </cell>
        </row>
        <row r="401">
          <cell r="I401">
            <v>191</v>
          </cell>
          <cell r="M401">
            <v>0</v>
          </cell>
          <cell r="N401">
            <v>191</v>
          </cell>
        </row>
        <row r="402">
          <cell r="I402">
            <v>17000</v>
          </cell>
          <cell r="M402">
            <v>0</v>
          </cell>
          <cell r="N402">
            <v>17000</v>
          </cell>
        </row>
        <row r="403">
          <cell r="I403">
            <v>200</v>
          </cell>
          <cell r="M403">
            <v>0</v>
          </cell>
          <cell r="N403">
            <v>200</v>
          </cell>
        </row>
        <row r="405">
          <cell r="M405">
            <v>0</v>
          </cell>
        </row>
        <row r="406">
          <cell r="I406">
            <v>8900</v>
          </cell>
          <cell r="M406">
            <v>0</v>
          </cell>
          <cell r="N406">
            <v>8900</v>
          </cell>
        </row>
        <row r="408">
          <cell r="I408">
            <v>337026</v>
          </cell>
          <cell r="M408">
            <v>0</v>
          </cell>
          <cell r="N408">
            <v>337026</v>
          </cell>
        </row>
        <row r="409">
          <cell r="I409">
            <v>203404</v>
          </cell>
          <cell r="M409">
            <v>0</v>
          </cell>
          <cell r="N409">
            <v>203404</v>
          </cell>
        </row>
        <row r="410">
          <cell r="I410">
            <v>15379</v>
          </cell>
          <cell r="M410">
            <v>0</v>
          </cell>
          <cell r="N410">
            <v>15379</v>
          </cell>
        </row>
        <row r="411">
          <cell r="I411">
            <v>129128</v>
          </cell>
          <cell r="M411">
            <v>0</v>
          </cell>
          <cell r="N411">
            <v>129128</v>
          </cell>
        </row>
        <row r="412">
          <cell r="I412">
            <v>10020</v>
          </cell>
          <cell r="M412">
            <v>0</v>
          </cell>
          <cell r="N412">
            <v>10020</v>
          </cell>
        </row>
        <row r="413">
          <cell r="I413">
            <v>23295</v>
          </cell>
          <cell r="M413">
            <v>0</v>
          </cell>
          <cell r="N413">
            <v>23295</v>
          </cell>
        </row>
        <row r="414">
          <cell r="I414">
            <v>3757</v>
          </cell>
          <cell r="M414">
            <v>0</v>
          </cell>
          <cell r="N414">
            <v>3757</v>
          </cell>
        </row>
        <row r="415">
          <cell r="I415">
            <v>2000</v>
          </cell>
          <cell r="M415">
            <v>0</v>
          </cell>
          <cell r="N415">
            <v>2000</v>
          </cell>
        </row>
        <row r="416">
          <cell r="I416">
            <v>1200</v>
          </cell>
          <cell r="M416">
            <v>0</v>
          </cell>
          <cell r="N416">
            <v>1200</v>
          </cell>
        </row>
        <row r="417">
          <cell r="I417">
            <v>6300</v>
          </cell>
          <cell r="M417">
            <v>0</v>
          </cell>
          <cell r="N417">
            <v>6300</v>
          </cell>
        </row>
        <row r="418">
          <cell r="I418">
            <v>500</v>
          </cell>
          <cell r="M418">
            <v>0</v>
          </cell>
          <cell r="N418">
            <v>500</v>
          </cell>
        </row>
        <row r="419">
          <cell r="I419">
            <v>200</v>
          </cell>
          <cell r="M419">
            <v>0</v>
          </cell>
          <cell r="N419">
            <v>200</v>
          </cell>
        </row>
        <row r="420">
          <cell r="I420">
            <v>1900</v>
          </cell>
          <cell r="M420">
            <v>0</v>
          </cell>
          <cell r="N420">
            <v>1900</v>
          </cell>
        </row>
        <row r="421">
          <cell r="I421">
            <v>380</v>
          </cell>
          <cell r="M421">
            <v>0</v>
          </cell>
          <cell r="N421">
            <v>380</v>
          </cell>
        </row>
        <row r="422">
          <cell r="I422">
            <v>520</v>
          </cell>
          <cell r="M422">
            <v>0</v>
          </cell>
          <cell r="N422">
            <v>520</v>
          </cell>
        </row>
        <row r="423">
          <cell r="I423">
            <v>8825</v>
          </cell>
          <cell r="M423">
            <v>0</v>
          </cell>
          <cell r="N423">
            <v>8825</v>
          </cell>
        </row>
        <row r="425">
          <cell r="I425">
            <v>82932</v>
          </cell>
          <cell r="M425">
            <v>0</v>
          </cell>
          <cell r="N425">
            <v>82932</v>
          </cell>
        </row>
        <row r="426">
          <cell r="I426">
            <v>75</v>
          </cell>
          <cell r="M426">
            <v>0</v>
          </cell>
          <cell r="N426">
            <v>75</v>
          </cell>
        </row>
        <row r="427">
          <cell r="I427">
            <v>30132</v>
          </cell>
          <cell r="M427">
            <v>0</v>
          </cell>
          <cell r="N427">
            <v>30132</v>
          </cell>
        </row>
        <row r="428">
          <cell r="I428">
            <v>2385</v>
          </cell>
          <cell r="M428">
            <v>0</v>
          </cell>
          <cell r="N428">
            <v>2385</v>
          </cell>
        </row>
        <row r="429">
          <cell r="I429">
            <v>4939</v>
          </cell>
          <cell r="M429">
            <v>0</v>
          </cell>
          <cell r="N429">
            <v>4939</v>
          </cell>
        </row>
        <row r="430">
          <cell r="I430">
            <v>796</v>
          </cell>
          <cell r="M430">
            <v>0</v>
          </cell>
          <cell r="N430">
            <v>796</v>
          </cell>
        </row>
        <row r="431">
          <cell r="I431">
            <v>9000</v>
          </cell>
          <cell r="M431">
            <v>0</v>
          </cell>
          <cell r="N431">
            <v>9000</v>
          </cell>
        </row>
        <row r="432">
          <cell r="I432">
            <v>6000</v>
          </cell>
          <cell r="M432">
            <v>0</v>
          </cell>
          <cell r="N432">
            <v>6000</v>
          </cell>
        </row>
        <row r="433">
          <cell r="I433">
            <v>14000</v>
          </cell>
          <cell r="M433">
            <v>0</v>
          </cell>
          <cell r="N433">
            <v>14000</v>
          </cell>
        </row>
        <row r="434">
          <cell r="I434">
            <v>200</v>
          </cell>
          <cell r="M434">
            <v>0</v>
          </cell>
          <cell r="N434">
            <v>200</v>
          </cell>
        </row>
        <row r="435">
          <cell r="I435">
            <v>9017</v>
          </cell>
          <cell r="M435">
            <v>0</v>
          </cell>
          <cell r="N435">
            <v>9017</v>
          </cell>
        </row>
        <row r="436">
          <cell r="I436">
            <v>1200</v>
          </cell>
          <cell r="M436">
            <v>0</v>
          </cell>
          <cell r="N436">
            <v>1200</v>
          </cell>
        </row>
        <row r="437">
          <cell r="I437">
            <v>4140</v>
          </cell>
          <cell r="M437">
            <v>0</v>
          </cell>
          <cell r="N437">
            <v>4140</v>
          </cell>
        </row>
        <row r="438">
          <cell r="I438">
            <v>1048</v>
          </cell>
          <cell r="M438">
            <v>0</v>
          </cell>
          <cell r="N438">
            <v>1048</v>
          </cell>
        </row>
        <row r="440">
          <cell r="I440">
            <v>1190</v>
          </cell>
          <cell r="M440">
            <v>0</v>
          </cell>
          <cell r="N440">
            <v>1190</v>
          </cell>
        </row>
        <row r="441">
          <cell r="I441">
            <v>1190</v>
          </cell>
          <cell r="M441">
            <v>0</v>
          </cell>
          <cell r="N441">
            <v>1190</v>
          </cell>
        </row>
        <row r="443">
          <cell r="I443">
            <v>49500</v>
          </cell>
          <cell r="M443">
            <v>0</v>
          </cell>
          <cell r="N443">
            <v>49500</v>
          </cell>
        </row>
        <row r="444">
          <cell r="I444">
            <v>42120</v>
          </cell>
          <cell r="N444">
            <v>42120</v>
          </cell>
        </row>
        <row r="445">
          <cell r="N445">
            <v>0</v>
          </cell>
        </row>
        <row r="446">
          <cell r="I446">
            <v>0</v>
          </cell>
          <cell r="M446">
            <v>0</v>
          </cell>
          <cell r="N446">
            <v>0</v>
          </cell>
        </row>
        <row r="447">
          <cell r="I447">
            <v>7380</v>
          </cell>
          <cell r="M447">
            <v>0</v>
          </cell>
          <cell r="N447">
            <v>7380</v>
          </cell>
        </row>
        <row r="449">
          <cell r="I449">
            <v>431590</v>
          </cell>
          <cell r="M449">
            <v>1310908</v>
          </cell>
          <cell r="N449">
            <v>1742498</v>
          </cell>
        </row>
        <row r="450">
          <cell r="I450">
            <v>16210</v>
          </cell>
          <cell r="M450">
            <v>0</v>
          </cell>
          <cell r="N450">
            <v>16210</v>
          </cell>
        </row>
        <row r="452">
          <cell r="I452">
            <v>3210</v>
          </cell>
          <cell r="M452">
            <v>0</v>
          </cell>
          <cell r="N452">
            <v>3210</v>
          </cell>
        </row>
        <row r="453">
          <cell r="I453">
            <v>5420</v>
          </cell>
          <cell r="M453">
            <v>0</v>
          </cell>
          <cell r="N453">
            <v>5420</v>
          </cell>
        </row>
        <row r="454">
          <cell r="I454">
            <v>7580</v>
          </cell>
          <cell r="M454">
            <v>0</v>
          </cell>
          <cell r="N454">
            <v>7580</v>
          </cell>
        </row>
        <row r="456">
          <cell r="I456">
            <v>34000</v>
          </cell>
          <cell r="M456">
            <v>0</v>
          </cell>
          <cell r="N456">
            <v>34000</v>
          </cell>
        </row>
        <row r="457">
          <cell r="I457">
            <v>34000</v>
          </cell>
          <cell r="M457">
            <v>0</v>
          </cell>
          <cell r="N457">
            <v>34000</v>
          </cell>
        </row>
        <row r="459">
          <cell r="I459">
            <v>43000</v>
          </cell>
          <cell r="M459">
            <v>610000</v>
          </cell>
          <cell r="N459">
            <v>653000</v>
          </cell>
        </row>
        <row r="460">
          <cell r="I460">
            <v>5000</v>
          </cell>
          <cell r="M460">
            <v>0</v>
          </cell>
          <cell r="N460">
            <v>5000</v>
          </cell>
        </row>
        <row r="461">
          <cell r="I461">
            <v>38000</v>
          </cell>
          <cell r="M461">
            <v>0</v>
          </cell>
          <cell r="N461">
            <v>38000</v>
          </cell>
        </row>
        <row r="462">
          <cell r="I462">
            <v>0</v>
          </cell>
          <cell r="M462">
            <v>3952.38</v>
          </cell>
          <cell r="N462">
            <v>3952.38</v>
          </cell>
        </row>
        <row r="463">
          <cell r="I463">
            <v>0</v>
          </cell>
          <cell r="M463">
            <v>372569.92</v>
          </cell>
          <cell r="N463">
            <v>372569.92</v>
          </cell>
        </row>
        <row r="464">
          <cell r="I464">
            <v>0</v>
          </cell>
          <cell r="M464">
            <v>233477.7</v>
          </cell>
          <cell r="N464">
            <v>233477.7</v>
          </cell>
        </row>
        <row r="466">
          <cell r="I466">
            <v>5880</v>
          </cell>
          <cell r="M466">
            <v>0</v>
          </cell>
          <cell r="N466">
            <v>5880</v>
          </cell>
        </row>
        <row r="467">
          <cell r="I467">
            <v>5880</v>
          </cell>
          <cell r="M467">
            <v>0</v>
          </cell>
          <cell r="N467">
            <v>5880</v>
          </cell>
        </row>
        <row r="469">
          <cell r="I469">
            <v>284500</v>
          </cell>
          <cell r="M469">
            <v>20000</v>
          </cell>
          <cell r="N469">
            <v>304500</v>
          </cell>
        </row>
        <row r="470">
          <cell r="I470">
            <v>216000</v>
          </cell>
          <cell r="M470">
            <v>0</v>
          </cell>
          <cell r="N470">
            <v>216000</v>
          </cell>
        </row>
        <row r="471">
          <cell r="I471">
            <v>2000</v>
          </cell>
          <cell r="M471">
            <v>0</v>
          </cell>
          <cell r="N471">
            <v>2000</v>
          </cell>
        </row>
        <row r="472">
          <cell r="I472">
            <v>66500</v>
          </cell>
          <cell r="M472">
            <v>0</v>
          </cell>
          <cell r="N472">
            <v>66500</v>
          </cell>
        </row>
        <row r="473">
          <cell r="I473">
            <v>0</v>
          </cell>
          <cell r="M473">
            <v>20000</v>
          </cell>
          <cell r="N473">
            <v>20000</v>
          </cell>
        </row>
        <row r="475">
          <cell r="I475">
            <v>0</v>
          </cell>
          <cell r="M475">
            <v>680908</v>
          </cell>
          <cell r="N475">
            <v>680908</v>
          </cell>
        </row>
        <row r="477">
          <cell r="I477">
            <v>0</v>
          </cell>
          <cell r="M477">
            <v>680908</v>
          </cell>
          <cell r="N477">
            <v>680908</v>
          </cell>
        </row>
        <row r="479">
          <cell r="I479">
            <v>48000</v>
          </cell>
          <cell r="M479">
            <v>0</v>
          </cell>
          <cell r="N479">
            <v>48000</v>
          </cell>
        </row>
        <row r="480">
          <cell r="I480">
            <v>4200</v>
          </cell>
          <cell r="M480">
            <v>0</v>
          </cell>
          <cell r="N480">
            <v>4200</v>
          </cell>
        </row>
        <row r="481">
          <cell r="I481">
            <v>39000</v>
          </cell>
          <cell r="M481">
            <v>0</v>
          </cell>
          <cell r="N481">
            <v>39000</v>
          </cell>
        </row>
        <row r="482">
          <cell r="I482">
            <v>3500</v>
          </cell>
          <cell r="M482">
            <v>0</v>
          </cell>
          <cell r="N482">
            <v>3500</v>
          </cell>
        </row>
        <row r="483">
          <cell r="I483">
            <v>1300</v>
          </cell>
          <cell r="M483">
            <v>0</v>
          </cell>
          <cell r="N483">
            <v>1300</v>
          </cell>
        </row>
        <row r="485">
          <cell r="I485">
            <v>496417</v>
          </cell>
          <cell r="M485">
            <v>352100</v>
          </cell>
          <cell r="N485">
            <v>848517</v>
          </cell>
        </row>
        <row r="486">
          <cell r="I486">
            <v>369700</v>
          </cell>
          <cell r="M486">
            <v>302100</v>
          </cell>
          <cell r="N486">
            <v>671800</v>
          </cell>
        </row>
        <row r="487">
          <cell r="I487">
            <v>360000</v>
          </cell>
          <cell r="M487">
            <v>0</v>
          </cell>
          <cell r="N487">
            <v>360000</v>
          </cell>
        </row>
        <row r="488">
          <cell r="I488">
            <v>1000</v>
          </cell>
          <cell r="M488">
            <v>0</v>
          </cell>
          <cell r="N488">
            <v>1000</v>
          </cell>
        </row>
        <row r="489">
          <cell r="I489">
            <v>2000</v>
          </cell>
          <cell r="M489">
            <v>0</v>
          </cell>
          <cell r="N489">
            <v>2000</v>
          </cell>
        </row>
        <row r="490">
          <cell r="I490">
            <v>5000</v>
          </cell>
          <cell r="M490">
            <v>0</v>
          </cell>
          <cell r="N490">
            <v>5000</v>
          </cell>
        </row>
        <row r="491">
          <cell r="I491">
            <v>500</v>
          </cell>
          <cell r="M491">
            <v>0</v>
          </cell>
          <cell r="N491">
            <v>500</v>
          </cell>
        </row>
        <row r="492">
          <cell r="I492">
            <v>500</v>
          </cell>
          <cell r="M492">
            <v>0</v>
          </cell>
          <cell r="N492">
            <v>500</v>
          </cell>
        </row>
        <row r="493">
          <cell r="I493">
            <v>700</v>
          </cell>
          <cell r="M493">
            <v>0</v>
          </cell>
          <cell r="N493">
            <v>700</v>
          </cell>
        </row>
        <row r="494">
          <cell r="I494">
            <v>0</v>
          </cell>
          <cell r="M494">
            <v>0</v>
          </cell>
          <cell r="N494">
            <v>0</v>
          </cell>
        </row>
        <row r="495">
          <cell r="I495">
            <v>0</v>
          </cell>
          <cell r="M495">
            <v>256732.6</v>
          </cell>
          <cell r="N495">
            <v>256732.6</v>
          </cell>
        </row>
        <row r="496">
          <cell r="I496">
            <v>0</v>
          </cell>
          <cell r="M496">
            <v>45367.4</v>
          </cell>
          <cell r="N496">
            <v>45367.4</v>
          </cell>
        </row>
        <row r="498">
          <cell r="I498">
            <v>126717</v>
          </cell>
          <cell r="M498">
            <v>0</v>
          </cell>
          <cell r="N498">
            <v>126717</v>
          </cell>
        </row>
        <row r="499">
          <cell r="I499">
            <v>126717</v>
          </cell>
          <cell r="M499">
            <v>0</v>
          </cell>
          <cell r="N499">
            <v>126717</v>
          </cell>
        </row>
        <row r="501">
          <cell r="I501">
            <v>0</v>
          </cell>
          <cell r="M501">
            <v>50000</v>
          </cell>
          <cell r="N501">
            <v>50000</v>
          </cell>
        </row>
        <row r="502">
          <cell r="I502">
            <v>0</v>
          </cell>
          <cell r="M502">
            <v>50000</v>
          </cell>
          <cell r="N502">
            <v>50000</v>
          </cell>
        </row>
        <row r="504">
          <cell r="M504">
            <v>0</v>
          </cell>
        </row>
        <row r="505">
          <cell r="I505">
            <v>120000</v>
          </cell>
          <cell r="M505">
            <v>0</v>
          </cell>
          <cell r="N505">
            <v>120000</v>
          </cell>
        </row>
        <row r="506">
          <cell r="I506">
            <v>120000</v>
          </cell>
          <cell r="N506">
            <v>120000</v>
          </cell>
        </row>
        <row r="508">
          <cell r="I508">
            <v>0</v>
          </cell>
          <cell r="M508">
            <v>0</v>
          </cell>
          <cell r="N508">
            <v>0</v>
          </cell>
        </row>
        <row r="510">
          <cell r="I510">
            <v>12530239.51</v>
          </cell>
          <cell r="M510">
            <v>6455156.99</v>
          </cell>
          <cell r="N510">
            <v>18985396.5</v>
          </cell>
        </row>
        <row r="511">
          <cell r="I511">
            <v>8655866.11</v>
          </cell>
          <cell r="M511">
            <v>0</v>
          </cell>
          <cell r="N511">
            <v>8655866.11</v>
          </cell>
        </row>
        <row r="512">
          <cell r="I512">
            <v>5743805</v>
          </cell>
          <cell r="M512">
            <v>0</v>
          </cell>
          <cell r="N512">
            <v>5743805</v>
          </cell>
        </row>
        <row r="513">
          <cell r="I513">
            <v>2912061.11</v>
          </cell>
          <cell r="M513">
            <v>0</v>
          </cell>
          <cell r="N513">
            <v>2912061.11</v>
          </cell>
        </row>
        <row r="514">
          <cell r="I514">
            <v>3950</v>
          </cell>
        </row>
        <row r="515">
          <cell r="I515">
            <v>1621677</v>
          </cell>
          <cell r="M515">
            <v>0</v>
          </cell>
          <cell r="N515">
            <v>1621677</v>
          </cell>
        </row>
        <row r="516">
          <cell r="I516">
            <v>2234555.4</v>
          </cell>
          <cell r="M516">
            <v>0</v>
          </cell>
          <cell r="N516">
            <v>2234555.4</v>
          </cell>
        </row>
        <row r="517">
          <cell r="I517">
            <v>0</v>
          </cell>
          <cell r="M517">
            <v>3901196.61</v>
          </cell>
          <cell r="N517">
            <v>3901196.61</v>
          </cell>
        </row>
        <row r="518">
          <cell r="I518">
            <v>18141</v>
          </cell>
          <cell r="M518">
            <v>0</v>
          </cell>
          <cell r="N518">
            <v>18141</v>
          </cell>
        </row>
        <row r="519">
          <cell r="I519">
            <v>76500</v>
          </cell>
          <cell r="M519">
            <v>0</v>
          </cell>
          <cell r="N519">
            <v>76500</v>
          </cell>
        </row>
        <row r="520">
          <cell r="I520">
            <v>3500</v>
          </cell>
          <cell r="M520">
            <v>0</v>
          </cell>
          <cell r="N520">
            <v>3500</v>
          </cell>
        </row>
        <row r="521">
          <cell r="I521">
            <v>1647765</v>
          </cell>
          <cell r="M521">
            <v>0</v>
          </cell>
          <cell r="N521">
            <v>1647765</v>
          </cell>
        </row>
        <row r="522">
          <cell r="I522">
            <v>117864</v>
          </cell>
          <cell r="M522">
            <v>785500</v>
          </cell>
          <cell r="N522">
            <v>903364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31.12.2010r."/>
      <sheetName val="Arkusz3"/>
    </sheetNames>
    <sheetDataSet>
      <sheetData sheetId="0">
        <row r="452">
          <cell r="M4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7"/>
  <sheetViews>
    <sheetView tabSelected="1" workbookViewId="0" topLeftCell="A521">
      <selection activeCell="I538" sqref="I538"/>
    </sheetView>
  </sheetViews>
  <sheetFormatPr defaultColWidth="9.140625" defaultRowHeight="12.75"/>
  <cols>
    <col min="1" max="1" width="5.00390625" style="1" customWidth="1"/>
    <col min="2" max="2" width="6.00390625" style="1" customWidth="1"/>
    <col min="3" max="3" width="5.140625" style="2" customWidth="1"/>
    <col min="4" max="4" width="72.00390625" style="1" customWidth="1"/>
    <col min="5" max="5" width="14.28125" style="3" customWidth="1"/>
    <col min="6" max="6" width="14.57421875" style="1" customWidth="1"/>
    <col min="7" max="7" width="12.28125" style="1" customWidth="1"/>
    <col min="8" max="8" width="13.00390625" style="1" customWidth="1"/>
    <col min="9" max="9" width="13.421875" style="4" customWidth="1"/>
    <col min="10" max="10" width="13.28125" style="4" customWidth="1"/>
    <col min="11" max="11" width="13.421875" style="1" customWidth="1"/>
    <col min="12" max="12" width="13.00390625" style="1" customWidth="1"/>
    <col min="13" max="14" width="13.28125" style="4" customWidth="1"/>
    <col min="15" max="16384" width="9.140625" style="6" customWidth="1"/>
  </cols>
  <sheetData>
    <row r="1" ht="12.75">
      <c r="K1" s="5" t="s">
        <v>0</v>
      </c>
    </row>
    <row r="2" ht="12.75">
      <c r="K2" s="7" t="s">
        <v>1</v>
      </c>
    </row>
    <row r="3" ht="12.75">
      <c r="K3" s="5" t="s">
        <v>2</v>
      </c>
    </row>
    <row r="4" ht="15.75">
      <c r="E4" s="8" t="s">
        <v>3</v>
      </c>
    </row>
    <row r="5" ht="12.75">
      <c r="D5" s="9"/>
    </row>
    <row r="6" spans="4:14" ht="13.5" thickBot="1">
      <c r="D6" s="9"/>
      <c r="E6" s="10"/>
      <c r="N6" s="11" t="s">
        <v>4</v>
      </c>
    </row>
    <row r="7" spans="1:14" s="12" customFormat="1" ht="18" customHeight="1" thickBot="1">
      <c r="A7" s="115" t="s">
        <v>5</v>
      </c>
      <c r="B7" s="115" t="s">
        <v>6</v>
      </c>
      <c r="C7" s="115" t="s">
        <v>7</v>
      </c>
      <c r="D7" s="118" t="s">
        <v>8</v>
      </c>
      <c r="E7" s="111" t="s">
        <v>9</v>
      </c>
      <c r="F7" s="112"/>
      <c r="G7" s="112"/>
      <c r="H7" s="112"/>
      <c r="I7" s="112"/>
      <c r="J7" s="112"/>
      <c r="K7" s="112"/>
      <c r="L7" s="112"/>
      <c r="M7" s="112"/>
      <c r="N7" s="112"/>
    </row>
    <row r="8" spans="1:14" s="12" customFormat="1" ht="13.5" thickBot="1">
      <c r="A8" s="116"/>
      <c r="B8" s="116"/>
      <c r="C8" s="116"/>
      <c r="D8" s="116"/>
      <c r="E8" s="113" t="s">
        <v>10</v>
      </c>
      <c r="F8" s="114" t="s">
        <v>11</v>
      </c>
      <c r="G8" s="112"/>
      <c r="H8" s="112"/>
      <c r="I8" s="112"/>
      <c r="J8" s="112"/>
      <c r="K8" s="112"/>
      <c r="L8" s="112"/>
      <c r="M8" s="112"/>
      <c r="N8" s="113" t="s">
        <v>12</v>
      </c>
    </row>
    <row r="9" spans="1:20" s="12" customFormat="1" ht="51.75" thickBot="1">
      <c r="A9" s="117"/>
      <c r="B9" s="117"/>
      <c r="C9" s="117"/>
      <c r="D9" s="117"/>
      <c r="E9" s="113"/>
      <c r="F9" s="13" t="s">
        <v>13</v>
      </c>
      <c r="G9" s="13" t="s">
        <v>14</v>
      </c>
      <c r="H9" s="13" t="s">
        <v>15</v>
      </c>
      <c r="I9" s="14" t="s">
        <v>16</v>
      </c>
      <c r="J9" s="13" t="s">
        <v>17</v>
      </c>
      <c r="K9" s="13" t="s">
        <v>18</v>
      </c>
      <c r="L9" s="13" t="s">
        <v>19</v>
      </c>
      <c r="M9" s="14" t="s">
        <v>20</v>
      </c>
      <c r="N9" s="113"/>
      <c r="T9" s="15"/>
    </row>
    <row r="10" spans="1:14" ht="10.5" customHeight="1">
      <c r="A10" s="16">
        <v>1</v>
      </c>
      <c r="B10" s="16">
        <v>2</v>
      </c>
      <c r="C10" s="16">
        <v>3</v>
      </c>
      <c r="D10" s="16">
        <v>4</v>
      </c>
      <c r="E10" s="17">
        <v>5</v>
      </c>
      <c r="F10" s="17">
        <v>6</v>
      </c>
      <c r="G10" s="17">
        <v>7</v>
      </c>
      <c r="H10" s="17">
        <v>8</v>
      </c>
      <c r="I10" s="18">
        <v>9</v>
      </c>
      <c r="J10" s="19">
        <v>10</v>
      </c>
      <c r="K10" s="17">
        <v>11</v>
      </c>
      <c r="L10" s="17">
        <v>12</v>
      </c>
      <c r="M10" s="18">
        <v>13</v>
      </c>
      <c r="N10" s="19">
        <v>14</v>
      </c>
    </row>
    <row r="11" spans="1:14" s="26" customFormat="1" ht="15.75">
      <c r="A11" s="20" t="s">
        <v>21</v>
      </c>
      <c r="B11" s="21"/>
      <c r="C11" s="20"/>
      <c r="D11" s="22" t="s">
        <v>22</v>
      </c>
      <c r="E11" s="23">
        <f>'[1]Arkusz1'!N11</f>
        <v>2265041.99</v>
      </c>
      <c r="F11" s="23">
        <f>'[1]Arkusz1'!I11</f>
        <v>28293</v>
      </c>
      <c r="G11" s="23">
        <f>G12+G20+G15</f>
        <v>0</v>
      </c>
      <c r="H11" s="23">
        <f>H12+H20+H15</f>
        <v>0</v>
      </c>
      <c r="I11" s="24">
        <f>F11+G11-H11</f>
        <v>28293</v>
      </c>
      <c r="J11" s="23">
        <f>'[1]Arkusz1'!M11</f>
        <v>2236748.99</v>
      </c>
      <c r="K11" s="23">
        <f>K12+K20+K15</f>
        <v>0</v>
      </c>
      <c r="L11" s="23">
        <f>L12+L20+L15</f>
        <v>0</v>
      </c>
      <c r="M11" s="25">
        <f>J11+K11-L11</f>
        <v>2236748.99</v>
      </c>
      <c r="N11" s="23">
        <f>I11+M11</f>
        <v>2265041.99</v>
      </c>
    </row>
    <row r="12" spans="1:14" s="26" customFormat="1" ht="12.75">
      <c r="A12" s="27"/>
      <c r="B12" s="28" t="s">
        <v>23</v>
      </c>
      <c r="C12" s="28"/>
      <c r="D12" s="29" t="s">
        <v>24</v>
      </c>
      <c r="E12" s="23">
        <f>'[1]Arkusz1'!N12</f>
        <v>20000</v>
      </c>
      <c r="F12" s="23">
        <f>'[1]Arkusz1'!I12</f>
        <v>20000</v>
      </c>
      <c r="G12" s="30">
        <f>SUM(G13)</f>
        <v>0</v>
      </c>
      <c r="H12" s="30">
        <f>SUM(H13)</f>
        <v>0</v>
      </c>
      <c r="I12" s="24">
        <f aca="true" t="shared" si="0" ref="I12:I75">F12+G12-H12</f>
        <v>20000</v>
      </c>
      <c r="J12" s="23">
        <f>'[1]Arkusz1'!M12</f>
        <v>0</v>
      </c>
      <c r="K12" s="30">
        <f>SUM(K13)</f>
        <v>0</v>
      </c>
      <c r="L12" s="30">
        <f>SUM(L13)</f>
        <v>0</v>
      </c>
      <c r="M12" s="25">
        <f aca="true" t="shared" si="1" ref="M12:M75">J12+K12-L12</f>
        <v>0</v>
      </c>
      <c r="N12" s="23">
        <f aca="true" t="shared" si="2" ref="N12:N75">I12+M12</f>
        <v>20000</v>
      </c>
    </row>
    <row r="13" spans="1:14" ht="12.75">
      <c r="A13" s="27"/>
      <c r="B13" s="27"/>
      <c r="C13" s="27">
        <v>4300</v>
      </c>
      <c r="D13" s="31" t="s">
        <v>25</v>
      </c>
      <c r="E13" s="23">
        <f>'[1]Arkusz1'!N13</f>
        <v>20000</v>
      </c>
      <c r="F13" s="23">
        <f>'[1]Arkusz1'!I13</f>
        <v>20000</v>
      </c>
      <c r="G13" s="32"/>
      <c r="H13" s="32"/>
      <c r="I13" s="24">
        <f t="shared" si="0"/>
        <v>20000</v>
      </c>
      <c r="J13" s="23">
        <f>'[1]Arkusz1'!M13</f>
        <v>0</v>
      </c>
      <c r="K13" s="33"/>
      <c r="L13" s="33"/>
      <c r="M13" s="25">
        <f t="shared" si="1"/>
        <v>0</v>
      </c>
      <c r="N13" s="23">
        <f t="shared" si="2"/>
        <v>20000</v>
      </c>
    </row>
    <row r="14" spans="1:14" ht="12.75" customHeight="1">
      <c r="A14" s="27"/>
      <c r="B14" s="27"/>
      <c r="C14" s="27"/>
      <c r="D14" s="31"/>
      <c r="E14" s="23"/>
      <c r="F14" s="23"/>
      <c r="G14" s="32"/>
      <c r="H14" s="32"/>
      <c r="I14" s="24"/>
      <c r="J14" s="23"/>
      <c r="K14" s="33"/>
      <c r="L14" s="33"/>
      <c r="M14" s="25"/>
      <c r="N14" s="23"/>
    </row>
    <row r="15" spans="1:14" s="26" customFormat="1" ht="12.75">
      <c r="A15" s="28"/>
      <c r="B15" s="28" t="s">
        <v>26</v>
      </c>
      <c r="C15" s="28"/>
      <c r="D15" s="29" t="s">
        <v>27</v>
      </c>
      <c r="E15" s="23">
        <f>'[1]Arkusz1'!N15</f>
        <v>2236748.99</v>
      </c>
      <c r="F15" s="23">
        <f>'[1]Arkusz1'!I15</f>
        <v>0</v>
      </c>
      <c r="G15" s="30">
        <f>SUM(G16:G18)</f>
        <v>0</v>
      </c>
      <c r="H15" s="30">
        <f>SUM(H16:H18)</f>
        <v>0</v>
      </c>
      <c r="I15" s="24">
        <f t="shared" si="0"/>
        <v>0</v>
      </c>
      <c r="J15" s="23">
        <f>'[1]Arkusz1'!M15</f>
        <v>2236748.99</v>
      </c>
      <c r="K15" s="30">
        <f>SUM(K16:K18)</f>
        <v>0</v>
      </c>
      <c r="L15" s="30">
        <f>SUM(L16:L18)</f>
        <v>0</v>
      </c>
      <c r="M15" s="25">
        <f t="shared" si="1"/>
        <v>2236748.99</v>
      </c>
      <c r="N15" s="23">
        <f t="shared" si="2"/>
        <v>2236748.99</v>
      </c>
    </row>
    <row r="16" spans="1:14" ht="15.75" customHeight="1">
      <c r="A16" s="28"/>
      <c r="B16" s="28"/>
      <c r="C16" s="27">
        <v>6058</v>
      </c>
      <c r="D16" s="31" t="s">
        <v>28</v>
      </c>
      <c r="E16" s="23">
        <f>'[1]Arkusz1'!N16</f>
        <v>892741</v>
      </c>
      <c r="F16" s="23">
        <f>'[1]Arkusz1'!I16</f>
        <v>0</v>
      </c>
      <c r="G16" s="34"/>
      <c r="H16" s="34"/>
      <c r="I16" s="24">
        <f t="shared" si="0"/>
        <v>0</v>
      </c>
      <c r="J16" s="23">
        <f>'[1]Arkusz1'!M16</f>
        <v>892741</v>
      </c>
      <c r="K16" s="33"/>
      <c r="L16" s="33"/>
      <c r="M16" s="25">
        <f t="shared" si="1"/>
        <v>892741</v>
      </c>
      <c r="N16" s="23">
        <f t="shared" si="2"/>
        <v>892741</v>
      </c>
    </row>
    <row r="17" spans="1:14" ht="15.75" customHeight="1">
      <c r="A17" s="28"/>
      <c r="B17" s="28"/>
      <c r="C17" s="27">
        <v>6059</v>
      </c>
      <c r="D17" s="31" t="s">
        <v>28</v>
      </c>
      <c r="E17" s="23">
        <f>'[1]Arkusz1'!N17</f>
        <v>1326907.99</v>
      </c>
      <c r="F17" s="23">
        <f>'[1]Arkusz1'!I17</f>
        <v>0</v>
      </c>
      <c r="G17" s="34"/>
      <c r="H17" s="34"/>
      <c r="I17" s="24">
        <f t="shared" si="0"/>
        <v>0</v>
      </c>
      <c r="J17" s="23">
        <f>'[1]Arkusz1'!M17</f>
        <v>1326907.99</v>
      </c>
      <c r="K17" s="33"/>
      <c r="L17" s="33"/>
      <c r="M17" s="25">
        <f t="shared" si="1"/>
        <v>1326907.99</v>
      </c>
      <c r="N17" s="23">
        <f t="shared" si="2"/>
        <v>1326907.99</v>
      </c>
    </row>
    <row r="18" spans="1:14" ht="15.75" customHeight="1">
      <c r="A18" s="27"/>
      <c r="B18" s="27"/>
      <c r="C18" s="27">
        <v>6050</v>
      </c>
      <c r="D18" s="31" t="s">
        <v>28</v>
      </c>
      <c r="E18" s="23">
        <f>'[1]Arkusz1'!N18</f>
        <v>17100</v>
      </c>
      <c r="F18" s="23">
        <f>'[1]Arkusz1'!I18</f>
        <v>0</v>
      </c>
      <c r="G18" s="32"/>
      <c r="H18" s="32"/>
      <c r="I18" s="24">
        <f t="shared" si="0"/>
        <v>0</v>
      </c>
      <c r="J18" s="23">
        <f>'[1]Arkusz1'!M18</f>
        <v>17100</v>
      </c>
      <c r="K18" s="33"/>
      <c r="L18" s="33"/>
      <c r="M18" s="25">
        <f t="shared" si="1"/>
        <v>17100</v>
      </c>
      <c r="N18" s="23">
        <f t="shared" si="2"/>
        <v>17100</v>
      </c>
    </row>
    <row r="19" spans="1:14" ht="12" customHeight="1">
      <c r="A19" s="27"/>
      <c r="B19" s="27"/>
      <c r="C19" s="27"/>
      <c r="D19" s="31"/>
      <c r="E19" s="23"/>
      <c r="F19" s="23"/>
      <c r="G19" s="32"/>
      <c r="H19" s="32"/>
      <c r="I19" s="24"/>
      <c r="J19" s="23"/>
      <c r="K19" s="33"/>
      <c r="L19" s="33"/>
      <c r="M19" s="25"/>
      <c r="N19" s="23"/>
    </row>
    <row r="20" spans="1:14" s="26" customFormat="1" ht="16.5" customHeight="1">
      <c r="A20" s="27"/>
      <c r="B20" s="28" t="s">
        <v>29</v>
      </c>
      <c r="C20" s="28"/>
      <c r="D20" s="29" t="s">
        <v>30</v>
      </c>
      <c r="E20" s="23">
        <f>'[1]Arkusz1'!N20</f>
        <v>8293</v>
      </c>
      <c r="F20" s="23">
        <f>'[1]Arkusz1'!I20</f>
        <v>8293</v>
      </c>
      <c r="G20" s="30">
        <f>SUM(G21:G21)</f>
        <v>0</v>
      </c>
      <c r="H20" s="30">
        <f>SUM(H21:H21)</f>
        <v>0</v>
      </c>
      <c r="I20" s="24">
        <f t="shared" si="0"/>
        <v>8293</v>
      </c>
      <c r="J20" s="23">
        <f>'[1]Arkusz1'!M20</f>
        <v>0</v>
      </c>
      <c r="K20" s="30">
        <f>SUM(K21:K21)</f>
        <v>0</v>
      </c>
      <c r="L20" s="30">
        <f>SUM(L21:L21)</f>
        <v>0</v>
      </c>
      <c r="M20" s="25">
        <f t="shared" si="1"/>
        <v>0</v>
      </c>
      <c r="N20" s="23">
        <f t="shared" si="2"/>
        <v>8293</v>
      </c>
    </row>
    <row r="21" spans="1:14" ht="15.75" customHeight="1">
      <c r="A21" s="27"/>
      <c r="B21" s="27"/>
      <c r="C21" s="27">
        <v>2850</v>
      </c>
      <c r="D21" s="31" t="s">
        <v>31</v>
      </c>
      <c r="E21" s="23">
        <f>'[1]Arkusz1'!N21</f>
        <v>8293</v>
      </c>
      <c r="F21" s="23">
        <f>'[1]Arkusz1'!I21</f>
        <v>8293</v>
      </c>
      <c r="G21" s="32"/>
      <c r="H21" s="32"/>
      <c r="I21" s="24">
        <f t="shared" si="0"/>
        <v>8293</v>
      </c>
      <c r="J21" s="23">
        <f>'[1]Arkusz1'!M21</f>
        <v>0</v>
      </c>
      <c r="K21" s="33"/>
      <c r="L21" s="33"/>
      <c r="M21" s="25">
        <f t="shared" si="1"/>
        <v>0</v>
      </c>
      <c r="N21" s="23">
        <f t="shared" si="2"/>
        <v>8293</v>
      </c>
    </row>
    <row r="22" spans="1:14" ht="12.75">
      <c r="A22" s="27"/>
      <c r="B22" s="27"/>
      <c r="C22" s="27"/>
      <c r="D22" s="31"/>
      <c r="E22" s="23"/>
      <c r="F22" s="23"/>
      <c r="G22" s="32"/>
      <c r="H22" s="32"/>
      <c r="I22" s="24"/>
      <c r="J22" s="23"/>
      <c r="K22" s="33"/>
      <c r="L22" s="33"/>
      <c r="M22" s="25"/>
      <c r="N22" s="23"/>
    </row>
    <row r="23" spans="1:14" s="26" customFormat="1" ht="14.25" customHeight="1">
      <c r="A23" s="35" t="s">
        <v>32</v>
      </c>
      <c r="B23" s="35"/>
      <c r="C23" s="35"/>
      <c r="D23" s="22" t="s">
        <v>33</v>
      </c>
      <c r="E23" s="23">
        <f>'[1]Arkusz1'!N23</f>
        <v>3000</v>
      </c>
      <c r="F23" s="23">
        <f>'[1]Arkusz1'!I23</f>
        <v>3000</v>
      </c>
      <c r="G23" s="23">
        <f>G24</f>
        <v>0</v>
      </c>
      <c r="H23" s="23">
        <f>H24</f>
        <v>0</v>
      </c>
      <c r="I23" s="24">
        <f t="shared" si="0"/>
        <v>3000</v>
      </c>
      <c r="J23" s="23">
        <f>'[1]Arkusz1'!M23</f>
        <v>0</v>
      </c>
      <c r="K23" s="23">
        <f>K24</f>
        <v>0</v>
      </c>
      <c r="L23" s="23">
        <f>L24</f>
        <v>0</v>
      </c>
      <c r="M23" s="25">
        <f t="shared" si="1"/>
        <v>0</v>
      </c>
      <c r="N23" s="23">
        <f t="shared" si="2"/>
        <v>3000</v>
      </c>
    </row>
    <row r="24" spans="1:14" ht="12.75" customHeight="1">
      <c r="A24" s="27"/>
      <c r="B24" s="28" t="s">
        <v>34</v>
      </c>
      <c r="C24" s="28"/>
      <c r="D24" s="29" t="s">
        <v>35</v>
      </c>
      <c r="E24" s="23">
        <f>'[1]Arkusz1'!N24</f>
        <v>3000</v>
      </c>
      <c r="F24" s="23">
        <f>'[1]Arkusz1'!I24</f>
        <v>3000</v>
      </c>
      <c r="G24" s="30">
        <f>SUM(G25:G26)</f>
        <v>0</v>
      </c>
      <c r="H24" s="30">
        <f>SUM(H25:H26)</f>
        <v>0</v>
      </c>
      <c r="I24" s="24">
        <f t="shared" si="0"/>
        <v>3000</v>
      </c>
      <c r="J24" s="23">
        <f>'[1]Arkusz1'!M24</f>
        <v>0</v>
      </c>
      <c r="K24" s="30">
        <f>SUM(K25:K26)</f>
        <v>0</v>
      </c>
      <c r="L24" s="30">
        <f>SUM(L25:L26)</f>
        <v>0</v>
      </c>
      <c r="M24" s="25">
        <f t="shared" si="1"/>
        <v>0</v>
      </c>
      <c r="N24" s="23">
        <f t="shared" si="2"/>
        <v>3000</v>
      </c>
    </row>
    <row r="25" spans="1:14" ht="12.75">
      <c r="A25" s="27"/>
      <c r="B25" s="31"/>
      <c r="C25" s="27">
        <v>4210</v>
      </c>
      <c r="D25" s="31" t="s">
        <v>36</v>
      </c>
      <c r="E25" s="23">
        <f>'[1]Arkusz1'!N25</f>
        <v>2500</v>
      </c>
      <c r="F25" s="23">
        <f>'[1]Arkusz1'!I25</f>
        <v>2500</v>
      </c>
      <c r="G25" s="32"/>
      <c r="H25" s="32"/>
      <c r="I25" s="24">
        <f t="shared" si="0"/>
        <v>2500</v>
      </c>
      <c r="J25" s="23">
        <f>'[1]Arkusz1'!M25</f>
        <v>0</v>
      </c>
      <c r="K25" s="33"/>
      <c r="L25" s="33"/>
      <c r="M25" s="25">
        <f t="shared" si="1"/>
        <v>0</v>
      </c>
      <c r="N25" s="23">
        <f t="shared" si="2"/>
        <v>2500</v>
      </c>
    </row>
    <row r="26" spans="1:14" ht="12.75" customHeight="1">
      <c r="A26" s="27"/>
      <c r="B26" s="27"/>
      <c r="C26" s="27">
        <v>4300</v>
      </c>
      <c r="D26" s="31" t="s">
        <v>37</v>
      </c>
      <c r="E26" s="23">
        <f>'[1]Arkusz1'!N26</f>
        <v>500</v>
      </c>
      <c r="F26" s="23">
        <f>'[1]Arkusz1'!I26</f>
        <v>500</v>
      </c>
      <c r="G26" s="32"/>
      <c r="H26" s="32"/>
      <c r="I26" s="24">
        <f t="shared" si="0"/>
        <v>500</v>
      </c>
      <c r="J26" s="23">
        <f>'[1]Arkusz1'!M26</f>
        <v>0</v>
      </c>
      <c r="K26" s="33"/>
      <c r="L26" s="33"/>
      <c r="M26" s="25">
        <f t="shared" si="1"/>
        <v>0</v>
      </c>
      <c r="N26" s="23">
        <f t="shared" si="2"/>
        <v>500</v>
      </c>
    </row>
    <row r="27" spans="1:14" ht="12.75">
      <c r="A27" s="27"/>
      <c r="B27" s="27"/>
      <c r="C27" s="27"/>
      <c r="D27" s="31"/>
      <c r="E27" s="23"/>
      <c r="F27" s="23"/>
      <c r="G27" s="32"/>
      <c r="H27" s="32"/>
      <c r="I27" s="24"/>
      <c r="J27" s="23"/>
      <c r="K27" s="33"/>
      <c r="L27" s="33"/>
      <c r="M27" s="25"/>
      <c r="N27" s="23"/>
    </row>
    <row r="28" spans="1:14" ht="14.25">
      <c r="A28" s="35">
        <v>600</v>
      </c>
      <c r="B28" s="35"/>
      <c r="C28" s="35"/>
      <c r="D28" s="22" t="s">
        <v>38</v>
      </c>
      <c r="E28" s="23">
        <f>'[1]Arkusz1'!N28</f>
        <v>2039400</v>
      </c>
      <c r="F28" s="23">
        <f>'[1]Arkusz1'!I28</f>
        <v>305400</v>
      </c>
      <c r="G28" s="23">
        <f>G29+G32+G40</f>
        <v>80000</v>
      </c>
      <c r="H28" s="23">
        <f>H29+H32+H40</f>
        <v>0</v>
      </c>
      <c r="I28" s="24">
        <f t="shared" si="0"/>
        <v>385400</v>
      </c>
      <c r="J28" s="23">
        <f>'[1]Arkusz1'!M28</f>
        <v>1734000</v>
      </c>
      <c r="K28" s="23">
        <f>K29+K32+K40</f>
        <v>785500</v>
      </c>
      <c r="L28" s="23">
        <f>L29+L32+L40</f>
        <v>785500</v>
      </c>
      <c r="M28" s="25">
        <f t="shared" si="1"/>
        <v>1734000</v>
      </c>
      <c r="N28" s="23">
        <f t="shared" si="2"/>
        <v>2119400</v>
      </c>
    </row>
    <row r="29" spans="1:14" ht="12.75" customHeight="1">
      <c r="A29" s="36"/>
      <c r="B29" s="28">
        <v>60014</v>
      </c>
      <c r="C29" s="28"/>
      <c r="D29" s="29" t="s">
        <v>39</v>
      </c>
      <c r="E29" s="23">
        <f>'[1]Arkusz1'!N29</f>
        <v>785500</v>
      </c>
      <c r="F29" s="23">
        <f>'[1]Arkusz1'!I29</f>
        <v>0</v>
      </c>
      <c r="G29" s="30">
        <f>SUM(G30)</f>
        <v>0</v>
      </c>
      <c r="H29" s="30">
        <f>SUM(H30)</f>
        <v>0</v>
      </c>
      <c r="I29" s="24">
        <f t="shared" si="0"/>
        <v>0</v>
      </c>
      <c r="J29" s="23">
        <f>'[1]Arkusz1'!M29</f>
        <v>785500</v>
      </c>
      <c r="K29" s="30">
        <f>SUM(K30:K30)</f>
        <v>785500</v>
      </c>
      <c r="L29" s="30">
        <f>SUM(L30:L30)</f>
        <v>785500</v>
      </c>
      <c r="M29" s="25">
        <f t="shared" si="1"/>
        <v>785500</v>
      </c>
      <c r="N29" s="23">
        <f t="shared" si="2"/>
        <v>785500</v>
      </c>
    </row>
    <row r="30" spans="1:14" ht="31.5" customHeight="1">
      <c r="A30" s="36"/>
      <c r="B30" s="27"/>
      <c r="C30" s="27">
        <v>6300</v>
      </c>
      <c r="D30" s="37" t="s">
        <v>40</v>
      </c>
      <c r="E30" s="23">
        <f>'[1]Arkusz1'!N30</f>
        <v>785500</v>
      </c>
      <c r="F30" s="23">
        <f>'[1]Arkusz1'!I30</f>
        <v>0</v>
      </c>
      <c r="G30" s="32"/>
      <c r="H30" s="32"/>
      <c r="I30" s="24">
        <f t="shared" si="0"/>
        <v>0</v>
      </c>
      <c r="J30" s="23">
        <f>'[1]Arkusz1'!M30</f>
        <v>785500</v>
      </c>
      <c r="K30" s="33">
        <v>785500</v>
      </c>
      <c r="L30" s="33">
        <v>785500</v>
      </c>
      <c r="M30" s="25">
        <f t="shared" si="1"/>
        <v>785500</v>
      </c>
      <c r="N30" s="23">
        <f t="shared" si="2"/>
        <v>785500</v>
      </c>
    </row>
    <row r="31" spans="1:14" ht="15" customHeight="1">
      <c r="A31" s="36"/>
      <c r="B31" s="31"/>
      <c r="C31" s="27"/>
      <c r="D31" s="31"/>
      <c r="E31" s="23"/>
      <c r="F31" s="23"/>
      <c r="G31" s="32"/>
      <c r="H31" s="32"/>
      <c r="I31" s="24"/>
      <c r="J31" s="23"/>
      <c r="K31" s="33"/>
      <c r="L31" s="33"/>
      <c r="M31" s="25"/>
      <c r="N31" s="23"/>
    </row>
    <row r="32" spans="1:14" s="26" customFormat="1" ht="15.75">
      <c r="A32" s="36"/>
      <c r="B32" s="28">
        <v>60016</v>
      </c>
      <c r="C32" s="28"/>
      <c r="D32" s="29" t="s">
        <v>41</v>
      </c>
      <c r="E32" s="23">
        <f>'[1]Arkusz1'!N32</f>
        <v>1181300</v>
      </c>
      <c r="F32" s="23">
        <f>'[1]Arkusz1'!I32</f>
        <v>232800</v>
      </c>
      <c r="G32" s="30">
        <f>SUM(G33:G38)</f>
        <v>80000</v>
      </c>
      <c r="H32" s="30">
        <f>SUM(H34:H38)</f>
        <v>0</v>
      </c>
      <c r="I32" s="24">
        <f t="shared" si="0"/>
        <v>312800</v>
      </c>
      <c r="J32" s="23">
        <f>'[1]Arkusz1'!M32</f>
        <v>948500</v>
      </c>
      <c r="K32" s="30">
        <f>SUM(K34:K38)</f>
        <v>0</v>
      </c>
      <c r="L32" s="30">
        <f>SUM(L34:L38)</f>
        <v>0</v>
      </c>
      <c r="M32" s="25">
        <f t="shared" si="1"/>
        <v>948500</v>
      </c>
      <c r="N32" s="23">
        <f t="shared" si="2"/>
        <v>1261300</v>
      </c>
    </row>
    <row r="33" spans="1:14" s="26" customFormat="1" ht="15.75">
      <c r="A33" s="36"/>
      <c r="B33" s="28"/>
      <c r="C33" s="27">
        <v>4170</v>
      </c>
      <c r="D33" s="31" t="s">
        <v>42</v>
      </c>
      <c r="E33" s="23">
        <f>'[1]Arkusz1'!N33</f>
        <v>11000</v>
      </c>
      <c r="F33" s="23">
        <f>'[1]Arkusz1'!I33</f>
        <v>11000</v>
      </c>
      <c r="G33" s="38"/>
      <c r="H33" s="30"/>
      <c r="I33" s="24">
        <f t="shared" si="0"/>
        <v>11000</v>
      </c>
      <c r="J33" s="23">
        <f>'[1]Arkusz1'!M33</f>
        <v>0</v>
      </c>
      <c r="K33" s="30"/>
      <c r="L33" s="30"/>
      <c r="M33" s="25">
        <f t="shared" si="1"/>
        <v>0</v>
      </c>
      <c r="N33" s="23">
        <f t="shared" si="2"/>
        <v>11000</v>
      </c>
    </row>
    <row r="34" spans="1:14" s="26" customFormat="1" ht="15.75">
      <c r="A34" s="36"/>
      <c r="B34" s="31"/>
      <c r="C34" s="27">
        <v>4210</v>
      </c>
      <c r="D34" s="31" t="s">
        <v>36</v>
      </c>
      <c r="E34" s="23">
        <f>'[1]Arkusz1'!N34</f>
        <v>42000</v>
      </c>
      <c r="F34" s="23">
        <f>'[1]Arkusz1'!I34</f>
        <v>42000</v>
      </c>
      <c r="G34" s="34"/>
      <c r="H34" s="34"/>
      <c r="I34" s="24">
        <f t="shared" si="0"/>
        <v>42000</v>
      </c>
      <c r="J34" s="23">
        <f>'[1]Arkusz1'!M34</f>
        <v>0</v>
      </c>
      <c r="K34" s="39"/>
      <c r="L34" s="39"/>
      <c r="M34" s="25">
        <f t="shared" si="1"/>
        <v>0</v>
      </c>
      <c r="N34" s="23">
        <f t="shared" si="2"/>
        <v>42000</v>
      </c>
    </row>
    <row r="35" spans="1:14" ht="15.75">
      <c r="A35" s="36"/>
      <c r="B35" s="31"/>
      <c r="C35" s="27">
        <v>4270</v>
      </c>
      <c r="D35" s="31" t="s">
        <v>43</v>
      </c>
      <c r="E35" s="23">
        <f>'[1]Arkusz1'!N35</f>
        <v>28000</v>
      </c>
      <c r="F35" s="23">
        <f>'[1]Arkusz1'!I35</f>
        <v>28000</v>
      </c>
      <c r="G35" s="32"/>
      <c r="H35" s="32"/>
      <c r="I35" s="24">
        <f t="shared" si="0"/>
        <v>28000</v>
      </c>
      <c r="J35" s="23">
        <f>'[1]Arkusz1'!M35</f>
        <v>0</v>
      </c>
      <c r="K35" s="33"/>
      <c r="L35" s="33"/>
      <c r="M35" s="25">
        <f t="shared" si="1"/>
        <v>0</v>
      </c>
      <c r="N35" s="23">
        <f t="shared" si="2"/>
        <v>28000</v>
      </c>
    </row>
    <row r="36" spans="1:14" ht="15.75">
      <c r="A36" s="36"/>
      <c r="B36" s="27"/>
      <c r="C36" s="27">
        <v>4300</v>
      </c>
      <c r="D36" s="31" t="s">
        <v>44</v>
      </c>
      <c r="E36" s="23">
        <f>'[1]Arkusz1'!N36</f>
        <v>149000</v>
      </c>
      <c r="F36" s="23">
        <f>'[1]Arkusz1'!I36</f>
        <v>149000</v>
      </c>
      <c r="G36" s="32">
        <v>80000</v>
      </c>
      <c r="H36" s="32"/>
      <c r="I36" s="24">
        <f t="shared" si="0"/>
        <v>229000</v>
      </c>
      <c r="J36" s="23">
        <f>'[1]Arkusz1'!M36</f>
        <v>0</v>
      </c>
      <c r="K36" s="33"/>
      <c r="L36" s="33"/>
      <c r="M36" s="25">
        <f t="shared" si="1"/>
        <v>0</v>
      </c>
      <c r="N36" s="23">
        <f t="shared" si="2"/>
        <v>229000</v>
      </c>
    </row>
    <row r="37" spans="1:14" ht="15.75">
      <c r="A37" s="36"/>
      <c r="B37" s="27"/>
      <c r="C37" s="27">
        <v>4430</v>
      </c>
      <c r="D37" s="31" t="s">
        <v>45</v>
      </c>
      <c r="E37" s="23">
        <f>'[1]Arkusz1'!N37</f>
        <v>2800</v>
      </c>
      <c r="F37" s="23">
        <f>'[1]Arkusz1'!I37</f>
        <v>2800</v>
      </c>
      <c r="G37" s="32"/>
      <c r="H37" s="32"/>
      <c r="I37" s="24">
        <f t="shared" si="0"/>
        <v>2800</v>
      </c>
      <c r="J37" s="23">
        <f>'[1]Arkusz1'!M37</f>
        <v>0</v>
      </c>
      <c r="K37" s="33"/>
      <c r="L37" s="33"/>
      <c r="M37" s="25">
        <f t="shared" si="1"/>
        <v>0</v>
      </c>
      <c r="N37" s="23">
        <f t="shared" si="2"/>
        <v>2800</v>
      </c>
    </row>
    <row r="38" spans="1:14" s="26" customFormat="1" ht="15.75">
      <c r="A38" s="36"/>
      <c r="B38" s="27"/>
      <c r="C38" s="27">
        <v>6050</v>
      </c>
      <c r="D38" s="31" t="s">
        <v>28</v>
      </c>
      <c r="E38" s="23">
        <f>'[1]Arkusz1'!N38</f>
        <v>948500</v>
      </c>
      <c r="F38" s="23">
        <f>'[1]Arkusz1'!I38</f>
        <v>0</v>
      </c>
      <c r="G38" s="39"/>
      <c r="H38" s="39"/>
      <c r="I38" s="24">
        <f t="shared" si="0"/>
        <v>0</v>
      </c>
      <c r="J38" s="23">
        <f>'[1]Arkusz1'!M38</f>
        <v>948500</v>
      </c>
      <c r="K38" s="39"/>
      <c r="L38" s="39"/>
      <c r="M38" s="25">
        <f t="shared" si="1"/>
        <v>948500</v>
      </c>
      <c r="N38" s="23">
        <f t="shared" si="2"/>
        <v>948500</v>
      </c>
    </row>
    <row r="39" spans="1:14" s="26" customFormat="1" ht="15.75">
      <c r="A39" s="36"/>
      <c r="B39" s="27"/>
      <c r="C39" s="27"/>
      <c r="D39" s="31"/>
      <c r="E39" s="23"/>
      <c r="F39" s="23"/>
      <c r="G39" s="39"/>
      <c r="H39" s="39"/>
      <c r="I39" s="24"/>
      <c r="J39" s="23"/>
      <c r="K39" s="39"/>
      <c r="L39" s="39"/>
      <c r="M39" s="25"/>
      <c r="N39" s="23"/>
    </row>
    <row r="40" spans="1:14" ht="16.5" customHeight="1">
      <c r="A40" s="36"/>
      <c r="B40" s="28">
        <v>60095</v>
      </c>
      <c r="C40" s="28"/>
      <c r="D40" s="29" t="s">
        <v>46</v>
      </c>
      <c r="E40" s="23">
        <f>'[1]Arkusz1'!N40</f>
        <v>72600</v>
      </c>
      <c r="F40" s="23">
        <f>'[1]Arkusz1'!I40</f>
        <v>72600</v>
      </c>
      <c r="G40" s="30">
        <f>SUM(G41)</f>
        <v>0</v>
      </c>
      <c r="H40" s="30">
        <f>SUM(H41)</f>
        <v>0</v>
      </c>
      <c r="I40" s="24">
        <f t="shared" si="0"/>
        <v>72600</v>
      </c>
      <c r="J40" s="23">
        <f>'[1]Arkusz1'!M40</f>
        <v>0</v>
      </c>
      <c r="K40" s="30">
        <f>SUM(K41)</f>
        <v>0</v>
      </c>
      <c r="L40" s="30">
        <f>SUM(L41)</f>
        <v>0</v>
      </c>
      <c r="M40" s="25">
        <f t="shared" si="1"/>
        <v>0</v>
      </c>
      <c r="N40" s="23">
        <f t="shared" si="2"/>
        <v>72600</v>
      </c>
    </row>
    <row r="41" spans="1:14" ht="16.5" customHeight="1">
      <c r="A41" s="36"/>
      <c r="B41" s="27"/>
      <c r="C41" s="27">
        <v>4300</v>
      </c>
      <c r="D41" s="31" t="s">
        <v>44</v>
      </c>
      <c r="E41" s="23">
        <f>'[1]Arkusz1'!N41</f>
        <v>72600</v>
      </c>
      <c r="F41" s="23">
        <f>'[1]Arkusz1'!I41</f>
        <v>72600</v>
      </c>
      <c r="G41" s="32"/>
      <c r="H41" s="32"/>
      <c r="I41" s="24">
        <f t="shared" si="0"/>
        <v>72600</v>
      </c>
      <c r="J41" s="23">
        <f>'[1]Arkusz1'!M41</f>
        <v>0</v>
      </c>
      <c r="K41" s="33"/>
      <c r="L41" s="33"/>
      <c r="M41" s="25">
        <f t="shared" si="1"/>
        <v>0</v>
      </c>
      <c r="N41" s="23">
        <f t="shared" si="2"/>
        <v>72600</v>
      </c>
    </row>
    <row r="42" spans="1:14" ht="15" customHeight="1">
      <c r="A42" s="36"/>
      <c r="B42" s="27"/>
      <c r="C42" s="27"/>
      <c r="D42" s="31"/>
      <c r="E42" s="23"/>
      <c r="F42" s="23"/>
      <c r="G42" s="32"/>
      <c r="H42" s="32"/>
      <c r="I42" s="24"/>
      <c r="J42" s="23"/>
      <c r="K42" s="33"/>
      <c r="L42" s="33"/>
      <c r="M42" s="25"/>
      <c r="N42" s="23"/>
    </row>
    <row r="43" spans="1:14" ht="14.25">
      <c r="A43" s="35">
        <v>700</v>
      </c>
      <c r="B43" s="20"/>
      <c r="C43" s="20"/>
      <c r="D43" s="22" t="s">
        <v>47</v>
      </c>
      <c r="E43" s="23">
        <f>'[1]Arkusz1'!N43</f>
        <v>50500</v>
      </c>
      <c r="F43" s="23">
        <f>'[1]Arkusz1'!I43</f>
        <v>30500</v>
      </c>
      <c r="G43" s="23">
        <f>G44</f>
        <v>0</v>
      </c>
      <c r="H43" s="23">
        <f>H44</f>
        <v>0</v>
      </c>
      <c r="I43" s="24">
        <f t="shared" si="0"/>
        <v>30500</v>
      </c>
      <c r="J43" s="23">
        <f>'[1]Arkusz1'!M43</f>
        <v>20000</v>
      </c>
      <c r="K43" s="23">
        <f>K44</f>
        <v>0</v>
      </c>
      <c r="L43" s="23">
        <f>L44</f>
        <v>0</v>
      </c>
      <c r="M43" s="25">
        <f t="shared" si="1"/>
        <v>20000</v>
      </c>
      <c r="N43" s="23">
        <f t="shared" si="2"/>
        <v>50500</v>
      </c>
    </row>
    <row r="44" spans="1:14" s="26" customFormat="1" ht="12.75" customHeight="1">
      <c r="A44" s="40"/>
      <c r="B44" s="28">
        <v>70005</v>
      </c>
      <c r="C44" s="28"/>
      <c r="D44" s="29" t="s">
        <v>48</v>
      </c>
      <c r="E44" s="23">
        <f>'[1]Arkusz1'!N44</f>
        <v>50500</v>
      </c>
      <c r="F44" s="23">
        <f>'[1]Arkusz1'!I44</f>
        <v>30500</v>
      </c>
      <c r="G44" s="30">
        <f>SUM(G45:G46)</f>
        <v>0</v>
      </c>
      <c r="H44" s="30">
        <f>SUM(H45:H46)</f>
        <v>0</v>
      </c>
      <c r="I44" s="24">
        <f t="shared" si="0"/>
        <v>30500</v>
      </c>
      <c r="J44" s="23">
        <f>'[1]Arkusz1'!M44</f>
        <v>20000</v>
      </c>
      <c r="K44" s="30">
        <f>SUM(K45:K47)</f>
        <v>0</v>
      </c>
      <c r="L44" s="30">
        <f>SUM(L45:L47)</f>
        <v>0</v>
      </c>
      <c r="M44" s="25">
        <f t="shared" si="1"/>
        <v>20000</v>
      </c>
      <c r="N44" s="23">
        <f t="shared" si="2"/>
        <v>50500</v>
      </c>
    </row>
    <row r="45" spans="1:14" ht="12.75" customHeight="1">
      <c r="A45" s="40"/>
      <c r="B45" s="31"/>
      <c r="C45" s="27">
        <v>4210</v>
      </c>
      <c r="D45" s="31" t="s">
        <v>36</v>
      </c>
      <c r="E45" s="23">
        <f>'[1]Arkusz1'!N45</f>
        <v>500</v>
      </c>
      <c r="F45" s="23">
        <f>'[1]Arkusz1'!I45</f>
        <v>500</v>
      </c>
      <c r="G45" s="32"/>
      <c r="H45" s="32"/>
      <c r="I45" s="24">
        <f t="shared" si="0"/>
        <v>500</v>
      </c>
      <c r="J45" s="23">
        <f>'[1]Arkusz1'!M45</f>
        <v>0</v>
      </c>
      <c r="K45" s="33"/>
      <c r="L45" s="33"/>
      <c r="M45" s="25">
        <f t="shared" si="1"/>
        <v>0</v>
      </c>
      <c r="N45" s="23">
        <f t="shared" si="2"/>
        <v>500</v>
      </c>
    </row>
    <row r="46" spans="1:14" ht="12.75" customHeight="1">
      <c r="A46" s="40"/>
      <c r="B46" s="27"/>
      <c r="C46" s="27">
        <v>4300</v>
      </c>
      <c r="D46" s="31" t="s">
        <v>37</v>
      </c>
      <c r="E46" s="23">
        <f>'[1]Arkusz1'!N46</f>
        <v>30000</v>
      </c>
      <c r="F46" s="23">
        <f>'[1]Arkusz1'!I46</f>
        <v>30000</v>
      </c>
      <c r="G46" s="32"/>
      <c r="H46" s="32"/>
      <c r="I46" s="24">
        <f t="shared" si="0"/>
        <v>30000</v>
      </c>
      <c r="J46" s="23">
        <f>'[1]Arkusz1'!M46</f>
        <v>0</v>
      </c>
      <c r="K46" s="33"/>
      <c r="L46" s="33"/>
      <c r="M46" s="25">
        <f t="shared" si="1"/>
        <v>0</v>
      </c>
      <c r="N46" s="23">
        <f t="shared" si="2"/>
        <v>30000</v>
      </c>
    </row>
    <row r="47" spans="1:14" ht="12.75" customHeight="1">
      <c r="A47" s="36"/>
      <c r="B47" s="27"/>
      <c r="C47" s="27">
        <v>6050</v>
      </c>
      <c r="D47" s="31" t="s">
        <v>28</v>
      </c>
      <c r="E47" s="23">
        <f>'[1]Arkusz1'!N47</f>
        <v>20000</v>
      </c>
      <c r="F47" s="23">
        <f>'[1]Arkusz1'!I47</f>
        <v>0</v>
      </c>
      <c r="G47" s="32"/>
      <c r="H47" s="32"/>
      <c r="I47" s="24">
        <f t="shared" si="0"/>
        <v>0</v>
      </c>
      <c r="J47" s="23">
        <f>'[1]Arkusz1'!M47</f>
        <v>20000</v>
      </c>
      <c r="K47" s="33"/>
      <c r="L47" s="33"/>
      <c r="M47" s="25">
        <f t="shared" si="1"/>
        <v>20000</v>
      </c>
      <c r="N47" s="23">
        <f t="shared" si="2"/>
        <v>20000</v>
      </c>
    </row>
    <row r="48" spans="1:14" ht="12.75" customHeight="1">
      <c r="A48" s="40"/>
      <c r="B48" s="27"/>
      <c r="C48" s="27"/>
      <c r="D48" s="31"/>
      <c r="E48" s="23"/>
      <c r="F48" s="23"/>
      <c r="G48" s="32"/>
      <c r="H48" s="32"/>
      <c r="I48" s="24"/>
      <c r="J48" s="23"/>
      <c r="K48" s="33"/>
      <c r="L48" s="33"/>
      <c r="M48" s="25"/>
      <c r="N48" s="23"/>
    </row>
    <row r="49" spans="1:14" ht="16.5" customHeight="1">
      <c r="A49" s="35">
        <v>710</v>
      </c>
      <c r="B49" s="20"/>
      <c r="C49" s="20"/>
      <c r="D49" s="22" t="s">
        <v>49</v>
      </c>
      <c r="E49" s="23">
        <f>'[1]Arkusz1'!N49</f>
        <v>100744</v>
      </c>
      <c r="F49" s="23">
        <f>'[1]Arkusz1'!I49</f>
        <v>100744</v>
      </c>
      <c r="G49" s="23">
        <f>G50</f>
        <v>0</v>
      </c>
      <c r="H49" s="23">
        <f>H50</f>
        <v>0</v>
      </c>
      <c r="I49" s="24">
        <f t="shared" si="0"/>
        <v>100744</v>
      </c>
      <c r="J49" s="23">
        <f>'[1]Arkusz1'!M49</f>
        <v>0</v>
      </c>
      <c r="K49" s="23">
        <f>K50</f>
        <v>0</v>
      </c>
      <c r="L49" s="23">
        <f>L50</f>
        <v>0</v>
      </c>
      <c r="M49" s="25">
        <f t="shared" si="1"/>
        <v>0</v>
      </c>
      <c r="N49" s="23">
        <f t="shared" si="2"/>
        <v>100744</v>
      </c>
    </row>
    <row r="50" spans="1:14" ht="15">
      <c r="A50" s="40"/>
      <c r="B50" s="28">
        <v>71004</v>
      </c>
      <c r="C50" s="28"/>
      <c r="D50" s="29" t="s">
        <v>50</v>
      </c>
      <c r="E50" s="23">
        <f>'[1]Arkusz1'!N50</f>
        <v>100744</v>
      </c>
      <c r="F50" s="23">
        <f>'[1]Arkusz1'!I50</f>
        <v>100744</v>
      </c>
      <c r="G50" s="30">
        <f>SUM(G51:G55)</f>
        <v>0</v>
      </c>
      <c r="H50" s="30">
        <f>SUM(H51:H55)</f>
        <v>0</v>
      </c>
      <c r="I50" s="24">
        <f t="shared" si="0"/>
        <v>100744</v>
      </c>
      <c r="J50" s="23">
        <f>'[1]Arkusz1'!M50</f>
        <v>0</v>
      </c>
      <c r="K50" s="30">
        <f>SUM(K51:K55)</f>
        <v>0</v>
      </c>
      <c r="L50" s="30">
        <f>SUM(L51:L55)</f>
        <v>0</v>
      </c>
      <c r="M50" s="25">
        <f t="shared" si="1"/>
        <v>0</v>
      </c>
      <c r="N50" s="23">
        <f t="shared" si="2"/>
        <v>100744</v>
      </c>
    </row>
    <row r="51" spans="1:14" ht="15.75">
      <c r="A51" s="36"/>
      <c r="B51" s="31"/>
      <c r="C51" s="27">
        <v>4110</v>
      </c>
      <c r="D51" s="31" t="s">
        <v>51</v>
      </c>
      <c r="E51" s="23">
        <f>'[1]Arkusz1'!N51</f>
        <v>365</v>
      </c>
      <c r="F51" s="23">
        <f>'[1]Arkusz1'!I51</f>
        <v>365</v>
      </c>
      <c r="G51" s="32"/>
      <c r="H51" s="32"/>
      <c r="I51" s="24">
        <f t="shared" si="0"/>
        <v>365</v>
      </c>
      <c r="J51" s="23">
        <f>'[1]Arkusz1'!M51</f>
        <v>0</v>
      </c>
      <c r="K51" s="33"/>
      <c r="L51" s="33"/>
      <c r="M51" s="25">
        <f t="shared" si="1"/>
        <v>0</v>
      </c>
      <c r="N51" s="23">
        <f t="shared" si="2"/>
        <v>365</v>
      </c>
    </row>
    <row r="52" spans="1:14" s="26" customFormat="1" ht="14.25" customHeight="1">
      <c r="A52" s="36"/>
      <c r="B52" s="31"/>
      <c r="C52" s="27">
        <v>4120</v>
      </c>
      <c r="D52" s="31" t="s">
        <v>52</v>
      </c>
      <c r="E52" s="23">
        <f>'[1]Arkusz1'!N52</f>
        <v>59</v>
      </c>
      <c r="F52" s="23">
        <f>'[1]Arkusz1'!I52</f>
        <v>59</v>
      </c>
      <c r="G52" s="39"/>
      <c r="H52" s="39"/>
      <c r="I52" s="24">
        <f t="shared" si="0"/>
        <v>59</v>
      </c>
      <c r="J52" s="23">
        <f>'[1]Arkusz1'!M52</f>
        <v>0</v>
      </c>
      <c r="K52" s="39"/>
      <c r="L52" s="39"/>
      <c r="M52" s="25">
        <f t="shared" si="1"/>
        <v>0</v>
      </c>
      <c r="N52" s="23">
        <f t="shared" si="2"/>
        <v>59</v>
      </c>
    </row>
    <row r="53" spans="1:14" ht="15">
      <c r="A53" s="40"/>
      <c r="B53" s="31"/>
      <c r="C53" s="27">
        <v>4170</v>
      </c>
      <c r="D53" s="31" t="s">
        <v>42</v>
      </c>
      <c r="E53" s="23">
        <f>'[1]Arkusz1'!N53</f>
        <v>2400</v>
      </c>
      <c r="F53" s="23">
        <f>'[1]Arkusz1'!I53</f>
        <v>2400</v>
      </c>
      <c r="G53" s="33"/>
      <c r="H53" s="33"/>
      <c r="I53" s="24">
        <f t="shared" si="0"/>
        <v>2400</v>
      </c>
      <c r="J53" s="23">
        <f>'[1]Arkusz1'!M53</f>
        <v>0</v>
      </c>
      <c r="K53" s="33"/>
      <c r="L53" s="33"/>
      <c r="M53" s="25">
        <f t="shared" si="1"/>
        <v>0</v>
      </c>
      <c r="N53" s="23">
        <f t="shared" si="2"/>
        <v>2400</v>
      </c>
    </row>
    <row r="54" spans="1:14" ht="15">
      <c r="A54" s="40"/>
      <c r="B54" s="27"/>
      <c r="C54" s="27">
        <v>4210</v>
      </c>
      <c r="D54" s="31" t="s">
        <v>36</v>
      </c>
      <c r="E54" s="23">
        <f>'[1]Arkusz1'!N54</f>
        <v>1500</v>
      </c>
      <c r="F54" s="23">
        <f>'[1]Arkusz1'!I54</f>
        <v>1500</v>
      </c>
      <c r="G54" s="33"/>
      <c r="H54" s="33"/>
      <c r="I54" s="24">
        <f t="shared" si="0"/>
        <v>1500</v>
      </c>
      <c r="J54" s="23">
        <f>'[1]Arkusz1'!M54</f>
        <v>0</v>
      </c>
      <c r="K54" s="33"/>
      <c r="L54" s="33"/>
      <c r="M54" s="25">
        <f t="shared" si="1"/>
        <v>0</v>
      </c>
      <c r="N54" s="23">
        <f t="shared" si="2"/>
        <v>1500</v>
      </c>
    </row>
    <row r="55" spans="1:14" s="26" customFormat="1" ht="15">
      <c r="A55" s="40"/>
      <c r="B55" s="27"/>
      <c r="C55" s="27">
        <v>4300</v>
      </c>
      <c r="D55" s="31" t="s">
        <v>44</v>
      </c>
      <c r="E55" s="23">
        <f>'[1]Arkusz1'!N55</f>
        <v>96420</v>
      </c>
      <c r="F55" s="23">
        <f>'[1]Arkusz1'!I55</f>
        <v>96420</v>
      </c>
      <c r="G55" s="39"/>
      <c r="H55" s="39"/>
      <c r="I55" s="24">
        <f t="shared" si="0"/>
        <v>96420</v>
      </c>
      <c r="J55" s="23">
        <f>'[1]Arkusz1'!M55</f>
        <v>0</v>
      </c>
      <c r="K55" s="39"/>
      <c r="L55" s="39"/>
      <c r="M55" s="25">
        <f t="shared" si="1"/>
        <v>0</v>
      </c>
      <c r="N55" s="23">
        <f t="shared" si="2"/>
        <v>96420</v>
      </c>
    </row>
    <row r="56" spans="1:14" s="26" customFormat="1" ht="15">
      <c r="A56" s="40"/>
      <c r="B56" s="27"/>
      <c r="C56" s="27"/>
      <c r="D56" s="31"/>
      <c r="E56" s="23"/>
      <c r="F56" s="23"/>
      <c r="G56" s="39"/>
      <c r="H56" s="39"/>
      <c r="I56" s="24"/>
      <c r="J56" s="23"/>
      <c r="K56" s="39"/>
      <c r="L56" s="39"/>
      <c r="M56" s="25"/>
      <c r="N56" s="23"/>
    </row>
    <row r="57" spans="1:14" ht="15.75" customHeight="1">
      <c r="A57" s="35">
        <v>750</v>
      </c>
      <c r="B57" s="41"/>
      <c r="C57" s="20"/>
      <c r="D57" s="22" t="s">
        <v>53</v>
      </c>
      <c r="E57" s="23">
        <f>'[1]Arkusz1'!N57</f>
        <v>2276777.51</v>
      </c>
      <c r="F57" s="23">
        <f>'[1]Arkusz1'!I57</f>
        <v>1796077.51</v>
      </c>
      <c r="G57" s="23">
        <f>G58+G63+G69+G96+G100</f>
        <v>9879</v>
      </c>
      <c r="H57" s="23">
        <f>H58+H63+H69+H96+H100</f>
        <v>0</v>
      </c>
      <c r="I57" s="24">
        <f t="shared" si="0"/>
        <v>1805956.51</v>
      </c>
      <c r="J57" s="23">
        <f>'[1]Arkusz1'!M57</f>
        <v>480700</v>
      </c>
      <c r="K57" s="23">
        <f>K58+K63+K69+K96+K100</f>
        <v>0</v>
      </c>
      <c r="L57" s="23">
        <f>L58+L63+L69+L96+L100</f>
        <v>0</v>
      </c>
      <c r="M57" s="25">
        <f t="shared" si="1"/>
        <v>480700</v>
      </c>
      <c r="N57" s="23">
        <f t="shared" si="2"/>
        <v>2286656.51</v>
      </c>
    </row>
    <row r="58" spans="1:14" ht="15">
      <c r="A58" s="40"/>
      <c r="B58" s="29">
        <v>75011</v>
      </c>
      <c r="C58" s="28"/>
      <c r="D58" s="29" t="s">
        <v>54</v>
      </c>
      <c r="E58" s="23">
        <f>'[1]Arkusz1'!N58</f>
        <v>54800</v>
      </c>
      <c r="F58" s="23">
        <f>'[1]Arkusz1'!I58</f>
        <v>54800</v>
      </c>
      <c r="G58" s="30">
        <f>SUM(G59:G61)</f>
        <v>0</v>
      </c>
      <c r="H58" s="30">
        <f>SUM(H59:H61)</f>
        <v>0</v>
      </c>
      <c r="I58" s="24">
        <f t="shared" si="0"/>
        <v>54800</v>
      </c>
      <c r="J58" s="23">
        <f>'[1]Arkusz1'!M58</f>
        <v>0</v>
      </c>
      <c r="K58" s="30">
        <f>SUM(K59:K60)</f>
        <v>0</v>
      </c>
      <c r="L58" s="30">
        <f>SUM(L59:L60)</f>
        <v>0</v>
      </c>
      <c r="M58" s="25">
        <f t="shared" si="1"/>
        <v>0</v>
      </c>
      <c r="N58" s="23">
        <f t="shared" si="2"/>
        <v>54800</v>
      </c>
    </row>
    <row r="59" spans="1:14" ht="15.75">
      <c r="A59" s="36"/>
      <c r="B59" s="31"/>
      <c r="C59" s="27">
        <v>4010</v>
      </c>
      <c r="D59" s="31" t="s">
        <v>55</v>
      </c>
      <c r="E59" s="23">
        <f>'[1]Arkusz1'!N59</f>
        <v>46617</v>
      </c>
      <c r="F59" s="23">
        <f>'[1]Arkusz1'!I59</f>
        <v>46617</v>
      </c>
      <c r="G59" s="32"/>
      <c r="H59" s="32"/>
      <c r="I59" s="24">
        <f t="shared" si="0"/>
        <v>46617</v>
      </c>
      <c r="J59" s="23">
        <f>'[1]Arkusz1'!M59</f>
        <v>0</v>
      </c>
      <c r="K59" s="33"/>
      <c r="L59" s="33"/>
      <c r="M59" s="25">
        <f t="shared" si="1"/>
        <v>0</v>
      </c>
      <c r="N59" s="23">
        <f t="shared" si="2"/>
        <v>46617</v>
      </c>
    </row>
    <row r="60" spans="1:14" ht="15.75">
      <c r="A60" s="36"/>
      <c r="B60" s="31"/>
      <c r="C60" s="27">
        <v>4110</v>
      </c>
      <c r="D60" s="31" t="s">
        <v>51</v>
      </c>
      <c r="E60" s="23">
        <f>'[1]Arkusz1'!N60</f>
        <v>7040</v>
      </c>
      <c r="F60" s="23">
        <f>'[1]Arkusz1'!I60</f>
        <v>7040</v>
      </c>
      <c r="G60" s="32"/>
      <c r="H60" s="32"/>
      <c r="I60" s="24">
        <f t="shared" si="0"/>
        <v>7040</v>
      </c>
      <c r="J60" s="23">
        <f>'[1]Arkusz1'!M60</f>
        <v>0</v>
      </c>
      <c r="K60" s="33"/>
      <c r="L60" s="33"/>
      <c r="M60" s="25">
        <f t="shared" si="1"/>
        <v>0</v>
      </c>
      <c r="N60" s="23">
        <f t="shared" si="2"/>
        <v>7040</v>
      </c>
    </row>
    <row r="61" spans="1:14" s="26" customFormat="1" ht="15.75">
      <c r="A61" s="36"/>
      <c r="B61" s="31"/>
      <c r="C61" s="27">
        <v>4120</v>
      </c>
      <c r="D61" s="31" t="s">
        <v>52</v>
      </c>
      <c r="E61" s="23">
        <f>'[1]Arkusz1'!N61</f>
        <v>1143</v>
      </c>
      <c r="F61" s="23">
        <f>'[1]Arkusz1'!I61</f>
        <v>1143</v>
      </c>
      <c r="G61" s="39"/>
      <c r="H61" s="39"/>
      <c r="I61" s="24">
        <f t="shared" si="0"/>
        <v>1143</v>
      </c>
      <c r="J61" s="23">
        <f>'[1]Arkusz1'!M61</f>
        <v>0</v>
      </c>
      <c r="K61" s="39"/>
      <c r="L61" s="39"/>
      <c r="M61" s="25">
        <f t="shared" si="1"/>
        <v>0</v>
      </c>
      <c r="N61" s="23">
        <f t="shared" si="2"/>
        <v>1143</v>
      </c>
    </row>
    <row r="62" spans="1:14" s="26" customFormat="1" ht="15.75">
      <c r="A62" s="36"/>
      <c r="B62" s="42"/>
      <c r="C62" s="43"/>
      <c r="D62" s="42"/>
      <c r="E62" s="23"/>
      <c r="F62" s="23"/>
      <c r="G62" s="39"/>
      <c r="H62" s="39"/>
      <c r="I62" s="24"/>
      <c r="J62" s="23"/>
      <c r="K62" s="39"/>
      <c r="L62" s="39"/>
      <c r="M62" s="25"/>
      <c r="N62" s="23"/>
    </row>
    <row r="63" spans="1:14" ht="14.25" customHeight="1">
      <c r="A63" s="36"/>
      <c r="B63" s="44">
        <v>75022</v>
      </c>
      <c r="C63" s="45"/>
      <c r="D63" s="44" t="s">
        <v>56</v>
      </c>
      <c r="E63" s="23">
        <f>'[1]Arkusz1'!N63</f>
        <v>82905.4</v>
      </c>
      <c r="F63" s="23">
        <f>'[1]Arkusz1'!I63</f>
        <v>82905.4</v>
      </c>
      <c r="G63" s="34">
        <f>SUM(G64:G67)</f>
        <v>0</v>
      </c>
      <c r="H63" s="34">
        <f>SUM(H64:H67)</f>
        <v>0</v>
      </c>
      <c r="I63" s="24">
        <f t="shared" si="0"/>
        <v>82905.4</v>
      </c>
      <c r="J63" s="23">
        <f>'[1]Arkusz1'!M63</f>
        <v>0</v>
      </c>
      <c r="K63" s="34">
        <f>SUM(K64:K67)</f>
        <v>0</v>
      </c>
      <c r="L63" s="34">
        <f>SUM(L64:L67)</f>
        <v>0</v>
      </c>
      <c r="M63" s="25">
        <f t="shared" si="1"/>
        <v>0</v>
      </c>
      <c r="N63" s="23">
        <f t="shared" si="2"/>
        <v>82905.4</v>
      </c>
    </row>
    <row r="64" spans="1:14" ht="15.75">
      <c r="A64" s="36"/>
      <c r="B64" s="31"/>
      <c r="C64" s="27">
        <v>3030</v>
      </c>
      <c r="D64" s="31" t="s">
        <v>57</v>
      </c>
      <c r="E64" s="23">
        <f>'[1]Arkusz1'!N64</f>
        <v>78205.4</v>
      </c>
      <c r="F64" s="23">
        <f>'[1]Arkusz1'!I64</f>
        <v>78205.4</v>
      </c>
      <c r="G64" s="32"/>
      <c r="H64" s="32"/>
      <c r="I64" s="24">
        <f t="shared" si="0"/>
        <v>78205.4</v>
      </c>
      <c r="J64" s="23">
        <f>'[1]Arkusz1'!M64</f>
        <v>0</v>
      </c>
      <c r="K64" s="33"/>
      <c r="L64" s="33"/>
      <c r="M64" s="25">
        <f t="shared" si="1"/>
        <v>0</v>
      </c>
      <c r="N64" s="23">
        <f t="shared" si="2"/>
        <v>78205.4</v>
      </c>
    </row>
    <row r="65" spans="1:14" ht="15.75">
      <c r="A65" s="36"/>
      <c r="B65" s="31"/>
      <c r="C65" s="27">
        <v>4210</v>
      </c>
      <c r="D65" s="31" t="s">
        <v>36</v>
      </c>
      <c r="E65" s="23">
        <f>'[1]Arkusz1'!N65</f>
        <v>500</v>
      </c>
      <c r="F65" s="23">
        <f>'[1]Arkusz1'!I65</f>
        <v>500</v>
      </c>
      <c r="G65" s="32"/>
      <c r="H65" s="32"/>
      <c r="I65" s="24">
        <f t="shared" si="0"/>
        <v>500</v>
      </c>
      <c r="J65" s="23">
        <f>'[1]Arkusz1'!M65</f>
        <v>0</v>
      </c>
      <c r="K65" s="33"/>
      <c r="L65" s="33"/>
      <c r="M65" s="25">
        <f t="shared" si="1"/>
        <v>0</v>
      </c>
      <c r="N65" s="23">
        <f t="shared" si="2"/>
        <v>500</v>
      </c>
    </row>
    <row r="66" spans="1:14" ht="12.75" customHeight="1">
      <c r="A66" s="36"/>
      <c r="B66" s="31"/>
      <c r="C66" s="27">
        <v>4240</v>
      </c>
      <c r="D66" s="46" t="s">
        <v>58</v>
      </c>
      <c r="E66" s="23">
        <f>'[1]Arkusz1'!N66</f>
        <v>2500</v>
      </c>
      <c r="F66" s="23">
        <f>'[1]Arkusz1'!I66</f>
        <v>2500</v>
      </c>
      <c r="G66" s="33"/>
      <c r="H66" s="33"/>
      <c r="I66" s="24">
        <f t="shared" si="0"/>
        <v>2500</v>
      </c>
      <c r="J66" s="23">
        <f>'[1]Arkusz1'!M66</f>
        <v>0</v>
      </c>
      <c r="K66" s="33"/>
      <c r="L66" s="33"/>
      <c r="M66" s="25">
        <f t="shared" si="1"/>
        <v>0</v>
      </c>
      <c r="N66" s="23">
        <f t="shared" si="2"/>
        <v>2500</v>
      </c>
    </row>
    <row r="67" spans="1:14" s="26" customFormat="1" ht="15.75">
      <c r="A67" s="36"/>
      <c r="B67" s="31"/>
      <c r="C67" s="27">
        <v>4300</v>
      </c>
      <c r="D67" s="31" t="s">
        <v>59</v>
      </c>
      <c r="E67" s="23">
        <f>'[1]Arkusz1'!N67</f>
        <v>1700</v>
      </c>
      <c r="F67" s="23">
        <f>'[1]Arkusz1'!I67</f>
        <v>1700</v>
      </c>
      <c r="G67" s="39"/>
      <c r="H67" s="39"/>
      <c r="I67" s="24">
        <f t="shared" si="0"/>
        <v>1700</v>
      </c>
      <c r="J67" s="23">
        <f>'[1]Arkusz1'!M67</f>
        <v>0</v>
      </c>
      <c r="K67" s="39"/>
      <c r="L67" s="39"/>
      <c r="M67" s="25">
        <f t="shared" si="1"/>
        <v>0</v>
      </c>
      <c r="N67" s="23">
        <f t="shared" si="2"/>
        <v>1700</v>
      </c>
    </row>
    <row r="68" spans="1:14" s="26" customFormat="1" ht="15.75">
      <c r="A68" s="36"/>
      <c r="B68" s="31"/>
      <c r="C68" s="27"/>
      <c r="D68" s="31"/>
      <c r="E68" s="23"/>
      <c r="F68" s="23"/>
      <c r="G68" s="39"/>
      <c r="H68" s="39"/>
      <c r="I68" s="24"/>
      <c r="J68" s="23"/>
      <c r="K68" s="39"/>
      <c r="L68" s="39"/>
      <c r="M68" s="25"/>
      <c r="N68" s="23"/>
    </row>
    <row r="69" spans="1:14" s="26" customFormat="1" ht="15.75">
      <c r="A69" s="36"/>
      <c r="B69" s="29">
        <v>75023</v>
      </c>
      <c r="C69" s="28"/>
      <c r="D69" s="29" t="s">
        <v>60</v>
      </c>
      <c r="E69" s="23">
        <f>'[1]Arkusz1'!N69</f>
        <v>2032762.11</v>
      </c>
      <c r="F69" s="23">
        <f>'[1]Arkusz1'!I69</f>
        <v>1552062.11</v>
      </c>
      <c r="G69" s="30">
        <f>SUM(G70:G94)</f>
        <v>39</v>
      </c>
      <c r="H69" s="30">
        <f>SUM(H70:H94)</f>
        <v>0</v>
      </c>
      <c r="I69" s="24">
        <f t="shared" si="0"/>
        <v>1552101.11</v>
      </c>
      <c r="J69" s="23">
        <f>'[1]Arkusz1'!M69</f>
        <v>480700</v>
      </c>
      <c r="K69" s="30">
        <f>SUM(K70:K93)</f>
        <v>0</v>
      </c>
      <c r="L69" s="30">
        <f>SUM(L70:L93)</f>
        <v>0</v>
      </c>
      <c r="M69" s="25">
        <f t="shared" si="1"/>
        <v>480700</v>
      </c>
      <c r="N69" s="23">
        <f t="shared" si="2"/>
        <v>2032801.11</v>
      </c>
    </row>
    <row r="70" spans="1:14" ht="15.75">
      <c r="A70" s="36"/>
      <c r="B70" s="31"/>
      <c r="C70" s="27">
        <v>3020</v>
      </c>
      <c r="D70" s="46" t="s">
        <v>61</v>
      </c>
      <c r="E70" s="23">
        <f>'[1]Arkusz1'!N70</f>
        <v>3292</v>
      </c>
      <c r="F70" s="23">
        <f>'[1]Arkusz1'!I70</f>
        <v>3292</v>
      </c>
      <c r="G70" s="32"/>
      <c r="H70" s="32"/>
      <c r="I70" s="24">
        <f t="shared" si="0"/>
        <v>3292</v>
      </c>
      <c r="J70" s="23">
        <f>'[1]Arkusz1'!M70</f>
        <v>0</v>
      </c>
      <c r="K70" s="33"/>
      <c r="L70" s="33"/>
      <c r="M70" s="25">
        <f t="shared" si="1"/>
        <v>0</v>
      </c>
      <c r="N70" s="23">
        <f t="shared" si="2"/>
        <v>3292</v>
      </c>
    </row>
    <row r="71" spans="1:14" ht="15.75">
      <c r="A71" s="36"/>
      <c r="B71" s="31"/>
      <c r="C71" s="27">
        <v>4010</v>
      </c>
      <c r="D71" s="31" t="s">
        <v>55</v>
      </c>
      <c r="E71" s="23">
        <f>'[1]Arkusz1'!N71</f>
        <v>942306</v>
      </c>
      <c r="F71" s="23">
        <f>'[1]Arkusz1'!I71</f>
        <v>942306</v>
      </c>
      <c r="G71" s="32"/>
      <c r="H71" s="32"/>
      <c r="I71" s="24">
        <f t="shared" si="0"/>
        <v>942306</v>
      </c>
      <c r="J71" s="23">
        <f>'[1]Arkusz1'!M71</f>
        <v>0</v>
      </c>
      <c r="K71" s="33"/>
      <c r="L71" s="33"/>
      <c r="M71" s="25">
        <f t="shared" si="1"/>
        <v>0</v>
      </c>
      <c r="N71" s="23">
        <f t="shared" si="2"/>
        <v>942306</v>
      </c>
    </row>
    <row r="72" spans="1:14" ht="12" customHeight="1">
      <c r="A72" s="36"/>
      <c r="B72" s="31"/>
      <c r="C72" s="27">
        <v>4040</v>
      </c>
      <c r="D72" s="31" t="s">
        <v>62</v>
      </c>
      <c r="E72" s="23">
        <f>'[1]Arkusz1'!N72</f>
        <v>66585</v>
      </c>
      <c r="F72" s="23">
        <f>'[1]Arkusz1'!I72</f>
        <v>66585</v>
      </c>
      <c r="G72" s="32"/>
      <c r="H72" s="32"/>
      <c r="I72" s="24">
        <f t="shared" si="0"/>
        <v>66585</v>
      </c>
      <c r="J72" s="23">
        <f>'[1]Arkusz1'!M72</f>
        <v>0</v>
      </c>
      <c r="K72" s="33"/>
      <c r="L72" s="33"/>
      <c r="M72" s="25">
        <f t="shared" si="1"/>
        <v>0</v>
      </c>
      <c r="N72" s="23">
        <f t="shared" si="2"/>
        <v>66585</v>
      </c>
    </row>
    <row r="73" spans="1:14" ht="15.75">
      <c r="A73" s="36"/>
      <c r="B73" s="31"/>
      <c r="C73" s="27">
        <v>4110</v>
      </c>
      <c r="D73" s="31" t="s">
        <v>51</v>
      </c>
      <c r="E73" s="23">
        <f>'[1]Arkusz1'!N73</f>
        <v>136276</v>
      </c>
      <c r="F73" s="23">
        <f>'[1]Arkusz1'!I73</f>
        <v>136276</v>
      </c>
      <c r="G73" s="32"/>
      <c r="H73" s="32"/>
      <c r="I73" s="24">
        <f t="shared" si="0"/>
        <v>136276</v>
      </c>
      <c r="J73" s="23">
        <f>'[1]Arkusz1'!M73</f>
        <v>0</v>
      </c>
      <c r="K73" s="33"/>
      <c r="L73" s="33"/>
      <c r="M73" s="25">
        <f t="shared" si="1"/>
        <v>0</v>
      </c>
      <c r="N73" s="23">
        <f t="shared" si="2"/>
        <v>136276</v>
      </c>
    </row>
    <row r="74" spans="1:14" ht="15.75">
      <c r="A74" s="36"/>
      <c r="B74" s="31"/>
      <c r="C74" s="27">
        <v>4120</v>
      </c>
      <c r="D74" s="31" t="s">
        <v>52</v>
      </c>
      <c r="E74" s="23">
        <f>'[1]Arkusz1'!N74</f>
        <v>21980</v>
      </c>
      <c r="F74" s="23">
        <f>'[1]Arkusz1'!I74</f>
        <v>21980</v>
      </c>
      <c r="G74" s="33"/>
      <c r="H74" s="33"/>
      <c r="I74" s="24">
        <f t="shared" si="0"/>
        <v>21980</v>
      </c>
      <c r="J74" s="23">
        <f>'[1]Arkusz1'!M74</f>
        <v>0</v>
      </c>
      <c r="K74" s="33"/>
      <c r="L74" s="33"/>
      <c r="M74" s="25">
        <f t="shared" si="1"/>
        <v>0</v>
      </c>
      <c r="N74" s="23">
        <f t="shared" si="2"/>
        <v>21980</v>
      </c>
    </row>
    <row r="75" spans="1:14" s="26" customFormat="1" ht="12.75" customHeight="1">
      <c r="A75" s="36"/>
      <c r="B75" s="31"/>
      <c r="C75" s="27">
        <v>4140</v>
      </c>
      <c r="D75" s="31" t="s">
        <v>63</v>
      </c>
      <c r="E75" s="23">
        <f>'[1]Arkusz1'!N75</f>
        <v>10000</v>
      </c>
      <c r="F75" s="23">
        <f>'[1]Arkusz1'!I75</f>
        <v>10000</v>
      </c>
      <c r="G75" s="39"/>
      <c r="H75" s="39"/>
      <c r="I75" s="24">
        <f t="shared" si="0"/>
        <v>10000</v>
      </c>
      <c r="J75" s="23">
        <f>'[1]Arkusz1'!M75</f>
        <v>0</v>
      </c>
      <c r="K75" s="39"/>
      <c r="L75" s="39"/>
      <c r="M75" s="25">
        <f t="shared" si="1"/>
        <v>0</v>
      </c>
      <c r="N75" s="23">
        <f t="shared" si="2"/>
        <v>10000</v>
      </c>
    </row>
    <row r="76" spans="1:14" s="26" customFormat="1" ht="12.75" customHeight="1">
      <c r="A76" s="36"/>
      <c r="B76" s="31"/>
      <c r="C76" s="27">
        <v>4210</v>
      </c>
      <c r="D76" s="31" t="s">
        <v>36</v>
      </c>
      <c r="E76" s="23">
        <f>'[1]Arkusz1'!N76</f>
        <v>117800</v>
      </c>
      <c r="F76" s="23">
        <f>'[1]Arkusz1'!I76</f>
        <v>117800</v>
      </c>
      <c r="G76" s="39"/>
      <c r="H76" s="39"/>
      <c r="I76" s="24">
        <f aca="true" t="shared" si="3" ref="I76:I139">F76+G76-H76</f>
        <v>117800</v>
      </c>
      <c r="J76" s="23">
        <f>'[1]Arkusz1'!M76</f>
        <v>0</v>
      </c>
      <c r="K76" s="39"/>
      <c r="L76" s="39"/>
      <c r="M76" s="25">
        <f aca="true" t="shared" si="4" ref="M76:M139">J76+K76-L76</f>
        <v>0</v>
      </c>
      <c r="N76" s="23">
        <f aca="true" t="shared" si="5" ref="N76:N139">I76+M76</f>
        <v>117800</v>
      </c>
    </row>
    <row r="77" spans="1:14" ht="14.25" customHeight="1">
      <c r="A77" s="36"/>
      <c r="B77" s="31"/>
      <c r="C77" s="27">
        <v>4230</v>
      </c>
      <c r="D77" s="46" t="s">
        <v>64</v>
      </c>
      <c r="E77" s="23">
        <f>'[1]Arkusz1'!N77</f>
        <v>1000</v>
      </c>
      <c r="F77" s="23">
        <f>'[1]Arkusz1'!I77</f>
        <v>1000</v>
      </c>
      <c r="G77" s="33"/>
      <c r="H77" s="33"/>
      <c r="I77" s="24">
        <f t="shared" si="3"/>
        <v>1000</v>
      </c>
      <c r="J77" s="23">
        <f>'[1]Arkusz1'!M77</f>
        <v>0</v>
      </c>
      <c r="K77" s="33"/>
      <c r="L77" s="33"/>
      <c r="M77" s="25">
        <f t="shared" si="4"/>
        <v>0</v>
      </c>
      <c r="N77" s="23">
        <f t="shared" si="5"/>
        <v>1000</v>
      </c>
    </row>
    <row r="78" spans="1:14" ht="12.75" customHeight="1">
      <c r="A78" s="36"/>
      <c r="B78" s="31"/>
      <c r="C78" s="27">
        <v>4240</v>
      </c>
      <c r="D78" s="46" t="s">
        <v>58</v>
      </c>
      <c r="E78" s="23">
        <f>'[1]Arkusz1'!N78</f>
        <v>8000</v>
      </c>
      <c r="F78" s="23">
        <f>'[1]Arkusz1'!I78</f>
        <v>8000</v>
      </c>
      <c r="G78" s="33"/>
      <c r="H78" s="33"/>
      <c r="I78" s="24">
        <f t="shared" si="3"/>
        <v>8000</v>
      </c>
      <c r="J78" s="23">
        <f>'[1]Arkusz1'!M78</f>
        <v>0</v>
      </c>
      <c r="K78" s="33"/>
      <c r="L78" s="33"/>
      <c r="M78" s="25">
        <f t="shared" si="4"/>
        <v>0</v>
      </c>
      <c r="N78" s="23">
        <f t="shared" si="5"/>
        <v>8000</v>
      </c>
    </row>
    <row r="79" spans="1:14" ht="15.75">
      <c r="A79" s="36"/>
      <c r="B79" s="31"/>
      <c r="C79" s="27">
        <v>4260</v>
      </c>
      <c r="D79" s="31" t="s">
        <v>65</v>
      </c>
      <c r="E79" s="23">
        <f>'[1]Arkusz1'!N79</f>
        <v>34000</v>
      </c>
      <c r="F79" s="23">
        <f>'[1]Arkusz1'!I79</f>
        <v>34000</v>
      </c>
      <c r="G79" s="33"/>
      <c r="H79" s="33"/>
      <c r="I79" s="24">
        <f t="shared" si="3"/>
        <v>34000</v>
      </c>
      <c r="J79" s="23">
        <f>'[1]Arkusz1'!M79</f>
        <v>0</v>
      </c>
      <c r="K79" s="33"/>
      <c r="L79" s="33"/>
      <c r="M79" s="25">
        <f t="shared" si="4"/>
        <v>0</v>
      </c>
      <c r="N79" s="23">
        <f t="shared" si="5"/>
        <v>34000</v>
      </c>
    </row>
    <row r="80" spans="1:14" ht="12.75" customHeight="1">
      <c r="A80" s="36"/>
      <c r="B80" s="31"/>
      <c r="C80" s="27">
        <v>4270</v>
      </c>
      <c r="D80" s="31" t="s">
        <v>43</v>
      </c>
      <c r="E80" s="23">
        <f>'[1]Arkusz1'!N80</f>
        <v>5000</v>
      </c>
      <c r="F80" s="23">
        <f>'[1]Arkusz1'!I80</f>
        <v>5000</v>
      </c>
      <c r="G80" s="33"/>
      <c r="H80" s="33"/>
      <c r="I80" s="24">
        <f t="shared" si="3"/>
        <v>5000</v>
      </c>
      <c r="J80" s="23">
        <f>'[1]Arkusz1'!M80</f>
        <v>0</v>
      </c>
      <c r="K80" s="33"/>
      <c r="L80" s="33"/>
      <c r="M80" s="25">
        <f t="shared" si="4"/>
        <v>0</v>
      </c>
      <c r="N80" s="23">
        <f t="shared" si="5"/>
        <v>5000</v>
      </c>
    </row>
    <row r="81" spans="1:14" s="26" customFormat="1" ht="12.75" customHeight="1">
      <c r="A81" s="36"/>
      <c r="B81" s="31"/>
      <c r="C81" s="27">
        <v>4280</v>
      </c>
      <c r="D81" s="31" t="s">
        <v>66</v>
      </c>
      <c r="E81" s="23">
        <f>'[1]Arkusz1'!N81</f>
        <v>200</v>
      </c>
      <c r="F81" s="23">
        <f>'[1]Arkusz1'!I81</f>
        <v>200</v>
      </c>
      <c r="G81" s="39"/>
      <c r="H81" s="39"/>
      <c r="I81" s="24">
        <f t="shared" si="3"/>
        <v>200</v>
      </c>
      <c r="J81" s="23">
        <f>'[1]Arkusz1'!M81</f>
        <v>0</v>
      </c>
      <c r="K81" s="39"/>
      <c r="L81" s="39"/>
      <c r="M81" s="25">
        <f t="shared" si="4"/>
        <v>0</v>
      </c>
      <c r="N81" s="23">
        <f t="shared" si="5"/>
        <v>200</v>
      </c>
    </row>
    <row r="82" spans="1:14" ht="12.75" customHeight="1">
      <c r="A82" s="36"/>
      <c r="B82" s="31"/>
      <c r="C82" s="27">
        <v>4300</v>
      </c>
      <c r="D82" s="31" t="s">
        <v>59</v>
      </c>
      <c r="E82" s="23">
        <f>'[1]Arkusz1'!N82</f>
        <v>129357.11</v>
      </c>
      <c r="F82" s="23">
        <f>'[1]Arkusz1'!I82</f>
        <v>129357.11</v>
      </c>
      <c r="G82" s="33"/>
      <c r="H82" s="33"/>
      <c r="I82" s="24">
        <f t="shared" si="3"/>
        <v>129357.11</v>
      </c>
      <c r="J82" s="23">
        <f>'[1]Arkusz1'!M82</f>
        <v>0</v>
      </c>
      <c r="K82" s="33"/>
      <c r="L82" s="33"/>
      <c r="M82" s="25">
        <f t="shared" si="4"/>
        <v>0</v>
      </c>
      <c r="N82" s="23">
        <f t="shared" si="5"/>
        <v>129357.11</v>
      </c>
    </row>
    <row r="83" spans="1:14" ht="12.75" customHeight="1">
      <c r="A83" s="36"/>
      <c r="B83" s="31"/>
      <c r="C83" s="27">
        <v>4350</v>
      </c>
      <c r="D83" s="31" t="s">
        <v>67</v>
      </c>
      <c r="E83" s="23">
        <f>'[1]Arkusz1'!N83</f>
        <v>2500</v>
      </c>
      <c r="F83" s="23">
        <f>'[1]Arkusz1'!I83</f>
        <v>2500</v>
      </c>
      <c r="G83" s="33"/>
      <c r="H83" s="33"/>
      <c r="I83" s="24">
        <f t="shared" si="3"/>
        <v>2500</v>
      </c>
      <c r="J83" s="23">
        <f>'[1]Arkusz1'!M83</f>
        <v>0</v>
      </c>
      <c r="K83" s="33"/>
      <c r="L83" s="33"/>
      <c r="M83" s="25">
        <f t="shared" si="4"/>
        <v>0</v>
      </c>
      <c r="N83" s="23">
        <f t="shared" si="5"/>
        <v>2500</v>
      </c>
    </row>
    <row r="84" spans="1:14" ht="26.25" customHeight="1">
      <c r="A84" s="36"/>
      <c r="B84" s="31"/>
      <c r="C84" s="27">
        <v>4360</v>
      </c>
      <c r="D84" s="47" t="s">
        <v>68</v>
      </c>
      <c r="E84" s="23">
        <f>'[1]Arkusz1'!N84</f>
        <v>3000</v>
      </c>
      <c r="F84" s="23">
        <f>'[1]Arkusz1'!I84</f>
        <v>3000</v>
      </c>
      <c r="G84" s="33"/>
      <c r="H84" s="33"/>
      <c r="I84" s="24">
        <f t="shared" si="3"/>
        <v>3000</v>
      </c>
      <c r="J84" s="23">
        <f>'[1]Arkusz1'!M84</f>
        <v>0</v>
      </c>
      <c r="K84" s="33"/>
      <c r="L84" s="33"/>
      <c r="M84" s="25">
        <f t="shared" si="4"/>
        <v>0</v>
      </c>
      <c r="N84" s="23">
        <f t="shared" si="5"/>
        <v>3000</v>
      </c>
    </row>
    <row r="85" spans="1:14" ht="25.5" customHeight="1">
      <c r="A85" s="36"/>
      <c r="B85" s="31"/>
      <c r="C85" s="27">
        <v>4370</v>
      </c>
      <c r="D85" s="37" t="s">
        <v>69</v>
      </c>
      <c r="E85" s="23">
        <f>'[1]Arkusz1'!N85</f>
        <v>10500</v>
      </c>
      <c r="F85" s="23">
        <f>'[1]Arkusz1'!I85</f>
        <v>10500</v>
      </c>
      <c r="G85" s="33"/>
      <c r="H85" s="33"/>
      <c r="I85" s="24">
        <f t="shared" si="3"/>
        <v>10500</v>
      </c>
      <c r="J85" s="23">
        <f>'[1]Arkusz1'!M85</f>
        <v>0</v>
      </c>
      <c r="K85" s="33"/>
      <c r="L85" s="33"/>
      <c r="M85" s="25">
        <f t="shared" si="4"/>
        <v>0</v>
      </c>
      <c r="N85" s="23">
        <f t="shared" si="5"/>
        <v>10500</v>
      </c>
    </row>
    <row r="86" spans="1:14" ht="15.75">
      <c r="A86" s="36"/>
      <c r="B86" s="31"/>
      <c r="C86" s="27">
        <v>4410</v>
      </c>
      <c r="D86" s="31" t="s">
        <v>70</v>
      </c>
      <c r="E86" s="23">
        <f>'[1]Arkusz1'!N86</f>
        <v>15080</v>
      </c>
      <c r="F86" s="23">
        <f>'[1]Arkusz1'!I86</f>
        <v>15080</v>
      </c>
      <c r="G86" s="33"/>
      <c r="H86" s="33"/>
      <c r="I86" s="24">
        <f t="shared" si="3"/>
        <v>15080</v>
      </c>
      <c r="J86" s="23">
        <f>'[1]Arkusz1'!M86</f>
        <v>0</v>
      </c>
      <c r="K86" s="33"/>
      <c r="L86" s="33"/>
      <c r="M86" s="25">
        <f t="shared" si="4"/>
        <v>0</v>
      </c>
      <c r="N86" s="23">
        <f t="shared" si="5"/>
        <v>15080</v>
      </c>
    </row>
    <row r="87" spans="1:14" ht="12.75" customHeight="1">
      <c r="A87" s="36"/>
      <c r="B87" s="31"/>
      <c r="C87" s="27">
        <v>4430</v>
      </c>
      <c r="D87" s="31" t="s">
        <v>45</v>
      </c>
      <c r="E87" s="23">
        <f>'[1]Arkusz1'!N87</f>
        <v>12750</v>
      </c>
      <c r="F87" s="23">
        <f>'[1]Arkusz1'!I87</f>
        <v>12750</v>
      </c>
      <c r="G87" s="33"/>
      <c r="H87" s="33"/>
      <c r="I87" s="24">
        <f t="shared" si="3"/>
        <v>12750</v>
      </c>
      <c r="J87" s="23">
        <f>'[1]Arkusz1'!M87</f>
        <v>0</v>
      </c>
      <c r="K87" s="33"/>
      <c r="L87" s="33"/>
      <c r="M87" s="25">
        <f t="shared" si="4"/>
        <v>0</v>
      </c>
      <c r="N87" s="23">
        <f t="shared" si="5"/>
        <v>12750</v>
      </c>
    </row>
    <row r="88" spans="1:14" s="26" customFormat="1" ht="12.75" customHeight="1">
      <c r="A88" s="36"/>
      <c r="B88" s="31"/>
      <c r="C88" s="27">
        <v>4440</v>
      </c>
      <c r="D88" s="31" t="s">
        <v>71</v>
      </c>
      <c r="E88" s="23">
        <f>'[1]Arkusz1'!N88</f>
        <v>26286</v>
      </c>
      <c r="F88" s="23">
        <f>'[1]Arkusz1'!I88</f>
        <v>26286</v>
      </c>
      <c r="G88" s="39"/>
      <c r="H88" s="39"/>
      <c r="I88" s="24">
        <f t="shared" si="3"/>
        <v>26286</v>
      </c>
      <c r="J88" s="23">
        <f>'[1]Arkusz1'!M88</f>
        <v>0</v>
      </c>
      <c r="K88" s="39"/>
      <c r="L88" s="39"/>
      <c r="M88" s="25">
        <f t="shared" si="4"/>
        <v>0</v>
      </c>
      <c r="N88" s="23">
        <f t="shared" si="5"/>
        <v>26286</v>
      </c>
    </row>
    <row r="89" spans="1:14" s="26" customFormat="1" ht="12.75" customHeight="1">
      <c r="A89" s="36"/>
      <c r="B89" s="31"/>
      <c r="C89" s="27">
        <v>4510</v>
      </c>
      <c r="D89" s="31" t="s">
        <v>72</v>
      </c>
      <c r="E89" s="23">
        <f>'[1]Arkusz1'!N89</f>
        <v>0</v>
      </c>
      <c r="F89" s="23">
        <f>'[1]Arkusz1'!I89</f>
        <v>150</v>
      </c>
      <c r="G89" s="33"/>
      <c r="H89" s="39"/>
      <c r="I89" s="24">
        <f t="shared" si="3"/>
        <v>150</v>
      </c>
      <c r="J89" s="23">
        <f>'[1]Arkusz1'!M89</f>
        <v>0</v>
      </c>
      <c r="K89" s="39"/>
      <c r="L89" s="39"/>
      <c r="M89" s="25"/>
      <c r="N89" s="23"/>
    </row>
    <row r="90" spans="1:14" ht="12.75" customHeight="1">
      <c r="A90" s="36"/>
      <c r="B90" s="31"/>
      <c r="C90" s="27">
        <v>4700</v>
      </c>
      <c r="D90" s="31" t="s">
        <v>73</v>
      </c>
      <c r="E90" s="23">
        <f>'[1]Arkusz1'!N90</f>
        <v>6000</v>
      </c>
      <c r="F90" s="23">
        <f>'[1]Arkusz1'!I90</f>
        <v>6000</v>
      </c>
      <c r="G90" s="33"/>
      <c r="H90" s="33"/>
      <c r="I90" s="24">
        <f t="shared" si="3"/>
        <v>6000</v>
      </c>
      <c r="J90" s="23">
        <f>'[1]Arkusz1'!M90</f>
        <v>0</v>
      </c>
      <c r="K90" s="33"/>
      <c r="L90" s="33"/>
      <c r="M90" s="25">
        <f t="shared" si="4"/>
        <v>0</v>
      </c>
      <c r="N90" s="23">
        <f t="shared" si="5"/>
        <v>6000</v>
      </c>
    </row>
    <row r="91" spans="1:14" ht="12.75" customHeight="1">
      <c r="A91" s="28"/>
      <c r="B91" s="28"/>
      <c r="C91" s="27">
        <v>6057</v>
      </c>
      <c r="D91" s="31" t="s">
        <v>28</v>
      </c>
      <c r="E91" s="23">
        <f>'[1]Arkusz1'!N91</f>
        <v>401791.97</v>
      </c>
      <c r="F91" s="23">
        <f>'[1]Arkusz1'!I91</f>
        <v>0</v>
      </c>
      <c r="G91" s="33"/>
      <c r="H91" s="33"/>
      <c r="I91" s="24">
        <f t="shared" si="3"/>
        <v>0</v>
      </c>
      <c r="J91" s="23">
        <f>'[1]Arkusz1'!M91</f>
        <v>401791.97</v>
      </c>
      <c r="K91" s="33"/>
      <c r="L91" s="33"/>
      <c r="M91" s="25">
        <f t="shared" si="4"/>
        <v>401791.97</v>
      </c>
      <c r="N91" s="23">
        <f t="shared" si="5"/>
        <v>401791.97</v>
      </c>
    </row>
    <row r="92" spans="1:14" ht="12.75" customHeight="1">
      <c r="A92" s="28"/>
      <c r="B92" s="28"/>
      <c r="C92" s="27">
        <v>6059</v>
      </c>
      <c r="D92" s="31" t="s">
        <v>28</v>
      </c>
      <c r="E92" s="23">
        <f>'[1]Arkusz1'!N92</f>
        <v>70908.03</v>
      </c>
      <c r="F92" s="23">
        <f>'[1]Arkusz1'!I92</f>
        <v>0</v>
      </c>
      <c r="G92" s="32"/>
      <c r="H92" s="32"/>
      <c r="I92" s="24">
        <f t="shared" si="3"/>
        <v>0</v>
      </c>
      <c r="J92" s="23">
        <f>'[1]Arkusz1'!M92</f>
        <v>70908.03</v>
      </c>
      <c r="K92" s="33"/>
      <c r="L92" s="33"/>
      <c r="M92" s="25">
        <f t="shared" si="4"/>
        <v>70908.03</v>
      </c>
      <c r="N92" s="23">
        <f t="shared" si="5"/>
        <v>70908.03</v>
      </c>
    </row>
    <row r="93" spans="1:14" ht="12.75" customHeight="1">
      <c r="A93" s="36"/>
      <c r="B93" s="31"/>
      <c r="C93" s="27">
        <v>6060</v>
      </c>
      <c r="D93" s="31" t="s">
        <v>74</v>
      </c>
      <c r="E93" s="23">
        <f>'[1]Arkusz1'!N93</f>
        <v>8000</v>
      </c>
      <c r="F93" s="23">
        <f>'[1]Arkusz1'!I93</f>
        <v>0</v>
      </c>
      <c r="G93" s="32"/>
      <c r="H93" s="32"/>
      <c r="I93" s="24">
        <f t="shared" si="3"/>
        <v>0</v>
      </c>
      <c r="J93" s="23">
        <f>'[1]Arkusz1'!M93</f>
        <v>8000</v>
      </c>
      <c r="K93" s="33"/>
      <c r="L93" s="33"/>
      <c r="M93" s="25">
        <f t="shared" si="4"/>
        <v>8000</v>
      </c>
      <c r="N93" s="23">
        <f t="shared" si="5"/>
        <v>8000</v>
      </c>
    </row>
    <row r="94" spans="1:14" ht="12.75" customHeight="1">
      <c r="A94" s="36"/>
      <c r="B94" s="31"/>
      <c r="C94" s="27">
        <v>8550</v>
      </c>
      <c r="D94" s="46" t="s">
        <v>75</v>
      </c>
      <c r="E94" s="23">
        <v>0</v>
      </c>
      <c r="F94" s="23">
        <v>0</v>
      </c>
      <c r="G94" s="32">
        <v>39</v>
      </c>
      <c r="H94" s="32"/>
      <c r="I94" s="24">
        <f t="shared" si="3"/>
        <v>39</v>
      </c>
      <c r="J94" s="23">
        <v>0</v>
      </c>
      <c r="K94" s="33"/>
      <c r="L94" s="33"/>
      <c r="M94" s="25">
        <f t="shared" si="4"/>
        <v>0</v>
      </c>
      <c r="N94" s="23">
        <f t="shared" si="5"/>
        <v>39</v>
      </c>
    </row>
    <row r="95" spans="1:14" ht="12.75" customHeight="1">
      <c r="A95" s="36"/>
      <c r="B95" s="31"/>
      <c r="C95" s="27"/>
      <c r="D95" s="31"/>
      <c r="E95" s="23"/>
      <c r="F95" s="23"/>
      <c r="G95" s="32"/>
      <c r="H95" s="32"/>
      <c r="I95" s="24"/>
      <c r="J95" s="23"/>
      <c r="K95" s="33"/>
      <c r="L95" s="33"/>
      <c r="M95" s="25"/>
      <c r="N95" s="23"/>
    </row>
    <row r="96" spans="1:14" ht="12.75" customHeight="1">
      <c r="A96" s="36"/>
      <c r="B96" s="29">
        <v>75075</v>
      </c>
      <c r="C96" s="28"/>
      <c r="D96" s="29" t="s">
        <v>76</v>
      </c>
      <c r="E96" s="23">
        <f>'[1]Arkusz1'!N95</f>
        <v>31500</v>
      </c>
      <c r="F96" s="23">
        <f>'[1]Arkusz1'!I95</f>
        <v>31500</v>
      </c>
      <c r="G96" s="30">
        <f>SUM(G97:G99)</f>
        <v>0</v>
      </c>
      <c r="H96" s="30">
        <f>SUM(H97:H99)</f>
        <v>0</v>
      </c>
      <c r="I96" s="24">
        <f t="shared" si="3"/>
        <v>31500</v>
      </c>
      <c r="J96" s="23">
        <f>'[1]Arkusz1'!M95</f>
        <v>0</v>
      </c>
      <c r="K96" s="30">
        <f>SUM(K97:K99)</f>
        <v>0</v>
      </c>
      <c r="L96" s="30">
        <f>SUM(L97:L99)</f>
        <v>0</v>
      </c>
      <c r="M96" s="25">
        <f t="shared" si="4"/>
        <v>0</v>
      </c>
      <c r="N96" s="23">
        <f t="shared" si="5"/>
        <v>31500</v>
      </c>
    </row>
    <row r="97" spans="1:14" ht="12.75" customHeight="1">
      <c r="A97" s="36"/>
      <c r="B97" s="31"/>
      <c r="C97" s="27">
        <v>4210</v>
      </c>
      <c r="D97" s="31" t="s">
        <v>36</v>
      </c>
      <c r="E97" s="23">
        <f>'[1]Arkusz1'!N96</f>
        <v>1500</v>
      </c>
      <c r="F97" s="23">
        <f>'[1]Arkusz1'!I96</f>
        <v>1500</v>
      </c>
      <c r="G97" s="32"/>
      <c r="H97" s="32"/>
      <c r="I97" s="24">
        <f t="shared" si="3"/>
        <v>1500</v>
      </c>
      <c r="J97" s="23">
        <f>'[1]Arkusz1'!M96</f>
        <v>0</v>
      </c>
      <c r="K97" s="33"/>
      <c r="L97" s="33"/>
      <c r="M97" s="25">
        <f t="shared" si="4"/>
        <v>0</v>
      </c>
      <c r="N97" s="23">
        <f t="shared" si="5"/>
        <v>1500</v>
      </c>
    </row>
    <row r="98" spans="1:14" ht="12.75" customHeight="1">
      <c r="A98" s="36"/>
      <c r="B98" s="31"/>
      <c r="C98" s="27">
        <v>4300</v>
      </c>
      <c r="D98" s="31" t="s">
        <v>59</v>
      </c>
      <c r="E98" s="23">
        <f>'[1]Arkusz1'!N97</f>
        <v>30000</v>
      </c>
      <c r="F98" s="23">
        <f>'[1]Arkusz1'!I97</f>
        <v>30000</v>
      </c>
      <c r="G98" s="32"/>
      <c r="H98" s="32"/>
      <c r="I98" s="24">
        <f t="shared" si="3"/>
        <v>30000</v>
      </c>
      <c r="J98" s="23">
        <f>'[1]Arkusz1'!M97</f>
        <v>0</v>
      </c>
      <c r="K98" s="33"/>
      <c r="L98" s="33"/>
      <c r="M98" s="25">
        <f t="shared" si="4"/>
        <v>0</v>
      </c>
      <c r="N98" s="23">
        <f t="shared" si="5"/>
        <v>30000</v>
      </c>
    </row>
    <row r="99" spans="1:14" ht="12.75" customHeight="1">
      <c r="A99" s="36"/>
      <c r="B99" s="31"/>
      <c r="C99" s="27"/>
      <c r="D99" s="31"/>
      <c r="E99" s="23"/>
      <c r="F99" s="23"/>
      <c r="G99" s="32"/>
      <c r="H99" s="32"/>
      <c r="I99" s="24"/>
      <c r="J99" s="23"/>
      <c r="K99" s="33"/>
      <c r="L99" s="33"/>
      <c r="M99" s="25"/>
      <c r="N99" s="23"/>
    </row>
    <row r="100" spans="1:14" ht="12.75" customHeight="1">
      <c r="A100" s="36"/>
      <c r="B100" s="29">
        <v>75095</v>
      </c>
      <c r="C100" s="28"/>
      <c r="D100" s="29" t="s">
        <v>35</v>
      </c>
      <c r="E100" s="23">
        <f>'[1]Arkusz1'!N99</f>
        <v>74810</v>
      </c>
      <c r="F100" s="23">
        <f>'[1]Arkusz1'!I99</f>
        <v>74810</v>
      </c>
      <c r="G100" s="30">
        <f>SUM(G101:G107)</f>
        <v>9840</v>
      </c>
      <c r="H100" s="30">
        <f>SUM(H101:H107)</f>
        <v>0</v>
      </c>
      <c r="I100" s="24">
        <f t="shared" si="3"/>
        <v>84650</v>
      </c>
      <c r="J100" s="23">
        <f>'[1]Arkusz1'!M99</f>
        <v>0</v>
      </c>
      <c r="K100" s="30">
        <f>SUM(K101:K107)</f>
        <v>0</v>
      </c>
      <c r="L100" s="30">
        <f>SUM(L101:L107)</f>
        <v>0</v>
      </c>
      <c r="M100" s="25">
        <f t="shared" si="4"/>
        <v>0</v>
      </c>
      <c r="N100" s="23">
        <f t="shared" si="5"/>
        <v>84650</v>
      </c>
    </row>
    <row r="101" spans="1:14" ht="12.75" customHeight="1">
      <c r="A101" s="36"/>
      <c r="B101" s="29"/>
      <c r="C101" s="27">
        <v>3030</v>
      </c>
      <c r="D101" s="31" t="s">
        <v>57</v>
      </c>
      <c r="E101" s="23">
        <f>'[1]Arkusz1'!N100</f>
        <v>29240</v>
      </c>
      <c r="F101" s="23">
        <f>'[1]Arkusz1'!I100</f>
        <v>29240</v>
      </c>
      <c r="G101" s="32"/>
      <c r="H101" s="32"/>
      <c r="I101" s="24">
        <f t="shared" si="3"/>
        <v>29240</v>
      </c>
      <c r="J101" s="23">
        <f>'[1]Arkusz1'!M100</f>
        <v>0</v>
      </c>
      <c r="K101" s="33"/>
      <c r="L101" s="33"/>
      <c r="M101" s="25">
        <f t="shared" si="4"/>
        <v>0</v>
      </c>
      <c r="N101" s="23">
        <f t="shared" si="5"/>
        <v>29240</v>
      </c>
    </row>
    <row r="102" spans="1:14" ht="12.75" customHeight="1">
      <c r="A102" s="36"/>
      <c r="B102" s="31"/>
      <c r="C102" s="27">
        <v>4010</v>
      </c>
      <c r="D102" s="31" t="s">
        <v>55</v>
      </c>
      <c r="E102" s="23">
        <f>'[1]Arkusz1'!N101</f>
        <v>25200</v>
      </c>
      <c r="F102" s="23">
        <f>'[1]Arkusz1'!I101</f>
        <v>25200</v>
      </c>
      <c r="G102" s="32"/>
      <c r="H102" s="32"/>
      <c r="I102" s="24">
        <f t="shared" si="3"/>
        <v>25200</v>
      </c>
      <c r="J102" s="23">
        <f>'[1]Arkusz1'!M101</f>
        <v>0</v>
      </c>
      <c r="K102" s="33"/>
      <c r="L102" s="33"/>
      <c r="M102" s="25">
        <f t="shared" si="4"/>
        <v>0</v>
      </c>
      <c r="N102" s="23">
        <f t="shared" si="5"/>
        <v>25200</v>
      </c>
    </row>
    <row r="103" spans="1:14" ht="12.75" customHeight="1">
      <c r="A103" s="36"/>
      <c r="B103" s="31"/>
      <c r="C103" s="27">
        <v>4110</v>
      </c>
      <c r="D103" s="31" t="s">
        <v>51</v>
      </c>
      <c r="E103" s="23">
        <f>'[1]Arkusz1'!N102</f>
        <v>3830</v>
      </c>
      <c r="F103" s="23">
        <f>'[1]Arkusz1'!I102</f>
        <v>3830</v>
      </c>
      <c r="G103" s="32"/>
      <c r="H103" s="32"/>
      <c r="I103" s="24">
        <f t="shared" si="3"/>
        <v>3830</v>
      </c>
      <c r="J103" s="23">
        <f>'[1]Arkusz1'!M102</f>
        <v>0</v>
      </c>
      <c r="K103" s="33"/>
      <c r="L103" s="33"/>
      <c r="M103" s="25">
        <f t="shared" si="4"/>
        <v>0</v>
      </c>
      <c r="N103" s="23">
        <f t="shared" si="5"/>
        <v>3830</v>
      </c>
    </row>
    <row r="104" spans="1:14" ht="12.75" customHeight="1">
      <c r="A104" s="36"/>
      <c r="B104" s="31"/>
      <c r="C104" s="27">
        <v>4120</v>
      </c>
      <c r="D104" s="31" t="s">
        <v>52</v>
      </c>
      <c r="E104" s="23">
        <f>'[1]Arkusz1'!N103</f>
        <v>630</v>
      </c>
      <c r="F104" s="23">
        <f>'[1]Arkusz1'!I103</f>
        <v>630</v>
      </c>
      <c r="G104" s="32"/>
      <c r="H104" s="32"/>
      <c r="I104" s="24">
        <f t="shared" si="3"/>
        <v>630</v>
      </c>
      <c r="J104" s="23">
        <f>'[1]Arkusz1'!M103</f>
        <v>0</v>
      </c>
      <c r="K104" s="33"/>
      <c r="L104" s="33"/>
      <c r="M104" s="25">
        <f t="shared" si="4"/>
        <v>0</v>
      </c>
      <c r="N104" s="23">
        <f t="shared" si="5"/>
        <v>630</v>
      </c>
    </row>
    <row r="105" spans="1:14" ht="15" customHeight="1">
      <c r="A105" s="36"/>
      <c r="B105" s="31"/>
      <c r="C105" s="27">
        <v>4210</v>
      </c>
      <c r="D105" s="31" t="s">
        <v>77</v>
      </c>
      <c r="E105" s="23">
        <f>'[1]Arkusz1'!N104</f>
        <v>3800</v>
      </c>
      <c r="F105" s="23">
        <f>'[1]Arkusz1'!I104</f>
        <v>3800</v>
      </c>
      <c r="G105" s="32"/>
      <c r="H105" s="32"/>
      <c r="I105" s="24">
        <f t="shared" si="3"/>
        <v>3800</v>
      </c>
      <c r="J105" s="23">
        <f>'[1]Arkusz1'!M104</f>
        <v>0</v>
      </c>
      <c r="K105" s="33"/>
      <c r="L105" s="33"/>
      <c r="M105" s="25">
        <f t="shared" si="4"/>
        <v>0</v>
      </c>
      <c r="N105" s="23">
        <f t="shared" si="5"/>
        <v>3800</v>
      </c>
    </row>
    <row r="106" spans="1:14" ht="14.25" customHeight="1">
      <c r="A106" s="36"/>
      <c r="B106" s="31"/>
      <c r="C106" s="27">
        <v>4280</v>
      </c>
      <c r="D106" s="31" t="s">
        <v>66</v>
      </c>
      <c r="E106" s="23">
        <f>'[1]Arkusz1'!N105</f>
        <v>50</v>
      </c>
      <c r="F106" s="23">
        <f>'[1]Arkusz1'!I105</f>
        <v>50</v>
      </c>
      <c r="G106" s="32"/>
      <c r="H106" s="32"/>
      <c r="I106" s="24">
        <f t="shared" si="3"/>
        <v>50</v>
      </c>
      <c r="J106" s="23">
        <f>'[1]Arkusz1'!M105</f>
        <v>0</v>
      </c>
      <c r="K106" s="33"/>
      <c r="L106" s="33"/>
      <c r="M106" s="25">
        <f t="shared" si="4"/>
        <v>0</v>
      </c>
      <c r="N106" s="23">
        <f t="shared" si="5"/>
        <v>50</v>
      </c>
    </row>
    <row r="107" spans="1:14" ht="12.75" customHeight="1">
      <c r="A107" s="40"/>
      <c r="B107" s="31"/>
      <c r="C107" s="27">
        <v>4430</v>
      </c>
      <c r="D107" s="31" t="s">
        <v>78</v>
      </c>
      <c r="E107" s="23">
        <f>'[1]Arkusz1'!N106</f>
        <v>12060</v>
      </c>
      <c r="F107" s="23">
        <f>'[1]Arkusz1'!I106</f>
        <v>12060</v>
      </c>
      <c r="G107" s="32">
        <v>9840</v>
      </c>
      <c r="H107" s="32"/>
      <c r="I107" s="24">
        <f t="shared" si="3"/>
        <v>21900</v>
      </c>
      <c r="J107" s="23">
        <f>'[1]Arkusz1'!M106</f>
        <v>0</v>
      </c>
      <c r="K107" s="33"/>
      <c r="L107" s="33"/>
      <c r="M107" s="25">
        <f t="shared" si="4"/>
        <v>0</v>
      </c>
      <c r="N107" s="23">
        <f t="shared" si="5"/>
        <v>21900</v>
      </c>
    </row>
    <row r="108" spans="1:14" ht="12.75" customHeight="1">
      <c r="A108" s="40"/>
      <c r="B108" s="31"/>
      <c r="C108" s="27"/>
      <c r="D108" s="31"/>
      <c r="E108" s="23"/>
      <c r="F108" s="23"/>
      <c r="G108" s="32"/>
      <c r="H108" s="32"/>
      <c r="I108" s="24"/>
      <c r="J108" s="23"/>
      <c r="K108" s="33"/>
      <c r="L108" s="33"/>
      <c r="M108" s="25"/>
      <c r="N108" s="23"/>
    </row>
    <row r="109" spans="1:14" ht="12.75" customHeight="1">
      <c r="A109" s="35">
        <v>751</v>
      </c>
      <c r="B109" s="48"/>
      <c r="C109" s="49"/>
      <c r="D109" s="41" t="s">
        <v>79</v>
      </c>
      <c r="E109" s="23"/>
      <c r="F109" s="23"/>
      <c r="G109" s="32"/>
      <c r="H109" s="32"/>
      <c r="I109" s="24"/>
      <c r="J109" s="23"/>
      <c r="K109" s="33"/>
      <c r="L109" s="33"/>
      <c r="M109" s="25"/>
      <c r="N109" s="23"/>
    </row>
    <row r="110" spans="1:14" ht="12.75" customHeight="1">
      <c r="A110" s="50"/>
      <c r="B110" s="48"/>
      <c r="C110" s="49"/>
      <c r="D110" s="41" t="s">
        <v>80</v>
      </c>
      <c r="E110" s="23">
        <f>'[1]Arkusz1'!N109</f>
        <v>1030</v>
      </c>
      <c r="F110" s="23">
        <f>'[1]Arkusz1'!I109</f>
        <v>1030</v>
      </c>
      <c r="G110" s="23">
        <f>G111</f>
        <v>0</v>
      </c>
      <c r="H110" s="23">
        <f>H111</f>
        <v>0</v>
      </c>
      <c r="I110" s="24">
        <f t="shared" si="3"/>
        <v>1030</v>
      </c>
      <c r="J110" s="23">
        <f>'[1]Arkusz1'!M109</f>
        <v>0</v>
      </c>
      <c r="K110" s="23">
        <f>K111</f>
        <v>0</v>
      </c>
      <c r="L110" s="23">
        <f>L111</f>
        <v>0</v>
      </c>
      <c r="M110" s="25">
        <f t="shared" si="4"/>
        <v>0</v>
      </c>
      <c r="N110" s="23">
        <f t="shared" si="5"/>
        <v>1030</v>
      </c>
    </row>
    <row r="111" spans="1:14" ht="12.75" customHeight="1">
      <c r="A111" s="40"/>
      <c r="B111" s="29">
        <v>75101</v>
      </c>
      <c r="C111" s="28"/>
      <c r="D111" s="29" t="s">
        <v>81</v>
      </c>
      <c r="E111" s="23">
        <f>'[1]Arkusz1'!N110</f>
        <v>1030</v>
      </c>
      <c r="F111" s="23">
        <f>'[1]Arkusz1'!I110</f>
        <v>1030</v>
      </c>
      <c r="G111" s="30">
        <f>SUM(G112:G113)</f>
        <v>0</v>
      </c>
      <c r="H111" s="30">
        <f>SUM(H112:H113)</f>
        <v>0</v>
      </c>
      <c r="I111" s="24">
        <f t="shared" si="3"/>
        <v>1030</v>
      </c>
      <c r="J111" s="23">
        <f>'[1]Arkusz1'!M110</f>
        <v>0</v>
      </c>
      <c r="K111" s="30">
        <f>SUM(K112:K113)</f>
        <v>0</v>
      </c>
      <c r="L111" s="30">
        <f>SUM(L112:L113)</f>
        <v>0</v>
      </c>
      <c r="M111" s="25">
        <f t="shared" si="4"/>
        <v>0</v>
      </c>
      <c r="N111" s="23">
        <f t="shared" si="5"/>
        <v>1030</v>
      </c>
    </row>
    <row r="112" spans="1:14" ht="12.75" customHeight="1">
      <c r="A112" s="36"/>
      <c r="B112" s="31"/>
      <c r="C112" s="27">
        <v>4210</v>
      </c>
      <c r="D112" s="31" t="s">
        <v>36</v>
      </c>
      <c r="E112" s="23">
        <f>'[1]Arkusz1'!N111</f>
        <v>500</v>
      </c>
      <c r="F112" s="23">
        <f>'[1]Arkusz1'!I111</f>
        <v>500</v>
      </c>
      <c r="G112" s="32"/>
      <c r="H112" s="32"/>
      <c r="I112" s="24">
        <f t="shared" si="3"/>
        <v>500</v>
      </c>
      <c r="J112" s="23">
        <f>'[1]Arkusz1'!M111</f>
        <v>0</v>
      </c>
      <c r="K112" s="33"/>
      <c r="L112" s="33"/>
      <c r="M112" s="25">
        <f t="shared" si="4"/>
        <v>0</v>
      </c>
      <c r="N112" s="23">
        <f t="shared" si="5"/>
        <v>500</v>
      </c>
    </row>
    <row r="113" spans="1:14" ht="12.75" customHeight="1">
      <c r="A113" s="36"/>
      <c r="B113" s="31"/>
      <c r="C113" s="27">
        <v>4300</v>
      </c>
      <c r="D113" s="31" t="s">
        <v>59</v>
      </c>
      <c r="E113" s="23">
        <f>'[1]Arkusz1'!N112</f>
        <v>530</v>
      </c>
      <c r="F113" s="23">
        <f>'[1]Arkusz1'!I112</f>
        <v>530</v>
      </c>
      <c r="G113" s="32"/>
      <c r="H113" s="32"/>
      <c r="I113" s="24">
        <f t="shared" si="3"/>
        <v>530</v>
      </c>
      <c r="J113" s="23">
        <f>'[1]Arkusz1'!M112</f>
        <v>0</v>
      </c>
      <c r="K113" s="33"/>
      <c r="L113" s="33"/>
      <c r="M113" s="25">
        <f t="shared" si="4"/>
        <v>0</v>
      </c>
      <c r="N113" s="23">
        <f t="shared" si="5"/>
        <v>530</v>
      </c>
    </row>
    <row r="114" spans="1:14" ht="12.75" customHeight="1">
      <c r="A114" s="40"/>
      <c r="B114" s="31"/>
      <c r="C114" s="27"/>
      <c r="D114" s="31"/>
      <c r="E114" s="23"/>
      <c r="F114" s="23"/>
      <c r="G114" s="32"/>
      <c r="H114" s="32"/>
      <c r="I114" s="24"/>
      <c r="J114" s="23"/>
      <c r="K114" s="33"/>
      <c r="L114" s="33"/>
      <c r="M114" s="25"/>
      <c r="N114" s="23"/>
    </row>
    <row r="115" spans="1:14" ht="12.75" customHeight="1">
      <c r="A115" s="35">
        <v>754</v>
      </c>
      <c r="B115" s="41"/>
      <c r="C115" s="20"/>
      <c r="D115" s="41" t="s">
        <v>82</v>
      </c>
      <c r="E115" s="23">
        <f>'[1]Arkusz1'!N114</f>
        <v>416476</v>
      </c>
      <c r="F115" s="23">
        <f>'[1]Arkusz1'!I114</f>
        <v>115776</v>
      </c>
      <c r="G115" s="23">
        <f>G116+G136+G142</f>
        <v>13000</v>
      </c>
      <c r="H115" s="23">
        <f>H116+H136+H142</f>
        <v>0</v>
      </c>
      <c r="I115" s="24">
        <f t="shared" si="3"/>
        <v>128776</v>
      </c>
      <c r="J115" s="23">
        <f>'[1]Arkusz1'!M114</f>
        <v>300700</v>
      </c>
      <c r="K115" s="23">
        <f>K116+K136+K142</f>
        <v>0</v>
      </c>
      <c r="L115" s="23">
        <f>L116+L136+L142</f>
        <v>0</v>
      </c>
      <c r="M115" s="25">
        <f t="shared" si="4"/>
        <v>300700</v>
      </c>
      <c r="N115" s="23">
        <f t="shared" si="5"/>
        <v>429476</v>
      </c>
    </row>
    <row r="116" spans="1:14" ht="12.75" customHeight="1">
      <c r="A116" s="40"/>
      <c r="B116" s="29">
        <v>75412</v>
      </c>
      <c r="C116" s="28"/>
      <c r="D116" s="29" t="s">
        <v>83</v>
      </c>
      <c r="E116" s="23">
        <f>'[1]Arkusz1'!N115</f>
        <v>375376</v>
      </c>
      <c r="F116" s="23">
        <f>'[1]Arkusz1'!I115</f>
        <v>74676</v>
      </c>
      <c r="G116" s="30">
        <f>SUM(G117:G134)</f>
        <v>0</v>
      </c>
      <c r="H116" s="30">
        <f>SUM(H117:H134)</f>
        <v>0</v>
      </c>
      <c r="I116" s="24">
        <f t="shared" si="3"/>
        <v>74676</v>
      </c>
      <c r="J116" s="23">
        <f>'[1]Arkusz1'!M115</f>
        <v>300700</v>
      </c>
      <c r="K116" s="30">
        <f>SUM(K117:K134)</f>
        <v>0</v>
      </c>
      <c r="L116" s="30">
        <f>SUM(L117:L134)</f>
        <v>0</v>
      </c>
      <c r="M116" s="25">
        <f t="shared" si="4"/>
        <v>300700</v>
      </c>
      <c r="N116" s="23">
        <f t="shared" si="5"/>
        <v>375376</v>
      </c>
    </row>
    <row r="117" spans="1:14" ht="12.75" customHeight="1">
      <c r="A117" s="40"/>
      <c r="B117" s="31"/>
      <c r="C117" s="27">
        <v>2820</v>
      </c>
      <c r="D117" s="31" t="s">
        <v>84</v>
      </c>
      <c r="E117" s="23"/>
      <c r="F117" s="23"/>
      <c r="G117" s="32"/>
      <c r="H117" s="32"/>
      <c r="I117" s="24"/>
      <c r="J117" s="23"/>
      <c r="K117" s="33"/>
      <c r="L117" s="33"/>
      <c r="M117" s="25"/>
      <c r="N117" s="23"/>
    </row>
    <row r="118" spans="1:14" ht="12.75" customHeight="1">
      <c r="A118" s="40"/>
      <c r="B118" s="31"/>
      <c r="C118" s="27"/>
      <c r="D118" s="31" t="s">
        <v>85</v>
      </c>
      <c r="E118" s="23">
        <f>'[1]Arkusz1'!N117</f>
        <v>10700</v>
      </c>
      <c r="F118" s="23">
        <f>'[1]Arkusz1'!I117</f>
        <v>10700</v>
      </c>
      <c r="G118" s="32"/>
      <c r="H118" s="32"/>
      <c r="I118" s="24">
        <f t="shared" si="3"/>
        <v>10700</v>
      </c>
      <c r="J118" s="23">
        <f>'[1]Arkusz1'!M117</f>
        <v>0</v>
      </c>
      <c r="K118" s="33"/>
      <c r="L118" s="33"/>
      <c r="M118" s="25">
        <f t="shared" si="4"/>
        <v>0</v>
      </c>
      <c r="N118" s="23">
        <f t="shared" si="5"/>
        <v>10700</v>
      </c>
    </row>
    <row r="119" spans="1:14" ht="15">
      <c r="A119" s="40"/>
      <c r="B119" s="31"/>
      <c r="C119" s="27">
        <v>3030</v>
      </c>
      <c r="D119" s="31" t="s">
        <v>86</v>
      </c>
      <c r="E119" s="23">
        <f>'[1]Arkusz1'!N118</f>
        <v>8000</v>
      </c>
      <c r="F119" s="23">
        <f>'[1]Arkusz1'!I118</f>
        <v>8000</v>
      </c>
      <c r="G119" s="32"/>
      <c r="H119" s="32"/>
      <c r="I119" s="24">
        <f t="shared" si="3"/>
        <v>8000</v>
      </c>
      <c r="J119" s="23">
        <f>'[1]Arkusz1'!M118</f>
        <v>0</v>
      </c>
      <c r="K119" s="33"/>
      <c r="L119" s="33"/>
      <c r="M119" s="25">
        <f t="shared" si="4"/>
        <v>0</v>
      </c>
      <c r="N119" s="23">
        <f t="shared" si="5"/>
        <v>8000</v>
      </c>
    </row>
    <row r="120" spans="1:14" ht="12.75" customHeight="1">
      <c r="A120" s="40"/>
      <c r="B120" s="31"/>
      <c r="C120" s="27">
        <v>4110</v>
      </c>
      <c r="D120" s="31" t="s">
        <v>87</v>
      </c>
      <c r="E120" s="23">
        <f>'[1]Arkusz1'!N119</f>
        <v>200</v>
      </c>
      <c r="F120" s="23">
        <f>'[1]Arkusz1'!I119</f>
        <v>200</v>
      </c>
      <c r="G120" s="32"/>
      <c r="H120" s="32"/>
      <c r="I120" s="24">
        <f t="shared" si="3"/>
        <v>200</v>
      </c>
      <c r="J120" s="23">
        <f>'[1]Arkusz1'!M119</f>
        <v>0</v>
      </c>
      <c r="K120" s="33"/>
      <c r="L120" s="33"/>
      <c r="M120" s="25">
        <f t="shared" si="4"/>
        <v>0</v>
      </c>
      <c r="N120" s="23">
        <f t="shared" si="5"/>
        <v>200</v>
      </c>
    </row>
    <row r="121" spans="1:14" ht="12.75" customHeight="1">
      <c r="A121" s="40"/>
      <c r="B121" s="31"/>
      <c r="C121" s="27">
        <v>4170</v>
      </c>
      <c r="D121" s="31" t="s">
        <v>88</v>
      </c>
      <c r="E121" s="23">
        <f>'[1]Arkusz1'!N120</f>
        <v>10440</v>
      </c>
      <c r="F121" s="23">
        <f>'[1]Arkusz1'!I120</f>
        <v>10440</v>
      </c>
      <c r="G121" s="32"/>
      <c r="H121" s="32"/>
      <c r="I121" s="24">
        <f t="shared" si="3"/>
        <v>10440</v>
      </c>
      <c r="J121" s="23">
        <f>'[1]Arkusz1'!M120</f>
        <v>0</v>
      </c>
      <c r="K121" s="33"/>
      <c r="L121" s="33"/>
      <c r="M121" s="25">
        <f t="shared" si="4"/>
        <v>0</v>
      </c>
      <c r="N121" s="23">
        <f t="shared" si="5"/>
        <v>10440</v>
      </c>
    </row>
    <row r="122" spans="1:14" s="26" customFormat="1" ht="12.75" customHeight="1">
      <c r="A122" s="40"/>
      <c r="B122" s="31"/>
      <c r="C122" s="27">
        <v>4210</v>
      </c>
      <c r="D122" s="31" t="s">
        <v>89</v>
      </c>
      <c r="E122" s="23">
        <f>'[1]Arkusz1'!N121</f>
        <v>7200</v>
      </c>
      <c r="F122" s="23">
        <f>'[1]Arkusz1'!I121</f>
        <v>7200</v>
      </c>
      <c r="G122" s="34"/>
      <c r="H122" s="32"/>
      <c r="I122" s="24">
        <f t="shared" si="3"/>
        <v>7200</v>
      </c>
      <c r="J122" s="23">
        <f>'[1]Arkusz1'!M121</f>
        <v>0</v>
      </c>
      <c r="K122" s="39"/>
      <c r="L122" s="39"/>
      <c r="M122" s="25">
        <f t="shared" si="4"/>
        <v>0</v>
      </c>
      <c r="N122" s="23">
        <f t="shared" si="5"/>
        <v>7200</v>
      </c>
    </row>
    <row r="123" spans="1:14" ht="14.25" customHeight="1">
      <c r="A123" s="36"/>
      <c r="B123" s="31"/>
      <c r="C123" s="27">
        <v>4230</v>
      </c>
      <c r="D123" s="46" t="s">
        <v>64</v>
      </c>
      <c r="E123" s="23">
        <f>'[1]Arkusz1'!N122</f>
        <v>1000</v>
      </c>
      <c r="F123" s="23">
        <f>'[1]Arkusz1'!I122</f>
        <v>1000</v>
      </c>
      <c r="G123" s="33"/>
      <c r="H123" s="33"/>
      <c r="I123" s="24">
        <f>F123+G123-H123</f>
        <v>1000</v>
      </c>
      <c r="J123" s="23">
        <f>'[1]Arkusz1'!M122</f>
        <v>0</v>
      </c>
      <c r="K123" s="33"/>
      <c r="L123" s="33"/>
      <c r="M123" s="25">
        <f>J123+K123-L123</f>
        <v>0</v>
      </c>
      <c r="N123" s="23">
        <f>I123+M123</f>
        <v>1000</v>
      </c>
    </row>
    <row r="124" spans="1:14" ht="15" customHeight="1">
      <c r="A124" s="36"/>
      <c r="B124" s="31"/>
      <c r="C124" s="27">
        <v>4240</v>
      </c>
      <c r="D124" s="46" t="s">
        <v>58</v>
      </c>
      <c r="E124" s="23">
        <f>'[1]Arkusz1'!N123</f>
        <v>300</v>
      </c>
      <c r="F124" s="23">
        <f>'[1]Arkusz1'!I123</f>
        <v>300</v>
      </c>
      <c r="G124" s="32"/>
      <c r="H124" s="32"/>
      <c r="I124" s="24">
        <f>F124+G124-H124</f>
        <v>300</v>
      </c>
      <c r="J124" s="23">
        <f>'[1]Arkusz1'!M123</f>
        <v>0</v>
      </c>
      <c r="K124" s="33"/>
      <c r="L124" s="33"/>
      <c r="M124" s="25">
        <f>J124+K124-L124</f>
        <v>0</v>
      </c>
      <c r="N124" s="23">
        <f>I124+M124</f>
        <v>300</v>
      </c>
    </row>
    <row r="125" spans="1:14" ht="12.75" customHeight="1">
      <c r="A125" s="40"/>
      <c r="B125" s="31"/>
      <c r="C125" s="27">
        <v>4260</v>
      </c>
      <c r="D125" s="31" t="s">
        <v>65</v>
      </c>
      <c r="E125" s="23">
        <f>'[1]Arkusz1'!N124</f>
        <v>7000</v>
      </c>
      <c r="F125" s="23">
        <f>'[1]Arkusz1'!I124</f>
        <v>7000</v>
      </c>
      <c r="G125" s="32"/>
      <c r="H125" s="32"/>
      <c r="I125" s="24">
        <f t="shared" si="3"/>
        <v>7000</v>
      </c>
      <c r="J125" s="23">
        <f>'[1]Arkusz1'!M124</f>
        <v>0</v>
      </c>
      <c r="K125" s="33"/>
      <c r="L125" s="33"/>
      <c r="M125" s="25">
        <f t="shared" si="4"/>
        <v>0</v>
      </c>
      <c r="N125" s="23">
        <f t="shared" si="5"/>
        <v>7000</v>
      </c>
    </row>
    <row r="126" spans="1:14" ht="12.75" customHeight="1">
      <c r="A126" s="40"/>
      <c r="B126" s="31"/>
      <c r="C126" s="27">
        <v>4270</v>
      </c>
      <c r="D126" s="31" t="s">
        <v>43</v>
      </c>
      <c r="E126" s="23">
        <f>'[1]Arkusz1'!N125</f>
        <v>2400</v>
      </c>
      <c r="F126" s="23">
        <f>'[1]Arkusz1'!I125</f>
        <v>2400</v>
      </c>
      <c r="G126" s="32"/>
      <c r="H126" s="32"/>
      <c r="I126" s="24">
        <f t="shared" si="3"/>
        <v>2400</v>
      </c>
      <c r="J126" s="23">
        <f>'[1]Arkusz1'!M125</f>
        <v>0</v>
      </c>
      <c r="K126" s="33"/>
      <c r="L126" s="33"/>
      <c r="M126" s="25">
        <f t="shared" si="4"/>
        <v>0</v>
      </c>
      <c r="N126" s="23">
        <f t="shared" si="5"/>
        <v>2400</v>
      </c>
    </row>
    <row r="127" spans="1:14" ht="12.75" customHeight="1">
      <c r="A127" s="40"/>
      <c r="B127" s="31"/>
      <c r="C127" s="27">
        <v>4280</v>
      </c>
      <c r="D127" s="31" t="s">
        <v>66</v>
      </c>
      <c r="E127" s="23">
        <f>'[1]Arkusz1'!N126</f>
        <v>2840</v>
      </c>
      <c r="F127" s="23">
        <f>'[1]Arkusz1'!I126</f>
        <v>2840</v>
      </c>
      <c r="G127" s="32"/>
      <c r="H127" s="32"/>
      <c r="I127" s="24">
        <f t="shared" si="3"/>
        <v>2840</v>
      </c>
      <c r="J127" s="23">
        <f>'[1]Arkusz1'!M126</f>
        <v>0</v>
      </c>
      <c r="K127" s="33"/>
      <c r="L127" s="33"/>
      <c r="M127" s="25">
        <f t="shared" si="4"/>
        <v>0</v>
      </c>
      <c r="N127" s="23">
        <f t="shared" si="5"/>
        <v>2840</v>
      </c>
    </row>
    <row r="128" spans="1:14" ht="12.75" customHeight="1">
      <c r="A128" s="40"/>
      <c r="B128" s="31"/>
      <c r="C128" s="27">
        <v>4300</v>
      </c>
      <c r="D128" s="31" t="s">
        <v>90</v>
      </c>
      <c r="E128" s="23">
        <f>'[1]Arkusz1'!N127</f>
        <v>12800</v>
      </c>
      <c r="F128" s="23">
        <f>'[1]Arkusz1'!I127</f>
        <v>12800</v>
      </c>
      <c r="G128" s="32"/>
      <c r="H128" s="32"/>
      <c r="I128" s="24">
        <f t="shared" si="3"/>
        <v>12800</v>
      </c>
      <c r="J128" s="23">
        <f>'[1]Arkusz1'!M127</f>
        <v>0</v>
      </c>
      <c r="K128" s="33"/>
      <c r="L128" s="33"/>
      <c r="M128" s="25">
        <f t="shared" si="4"/>
        <v>0</v>
      </c>
      <c r="N128" s="23">
        <f t="shared" si="5"/>
        <v>12800</v>
      </c>
    </row>
    <row r="129" spans="1:14" ht="26.25" customHeight="1">
      <c r="A129" s="40"/>
      <c r="B129" s="31"/>
      <c r="C129" s="27">
        <v>4370</v>
      </c>
      <c r="D129" s="37" t="s">
        <v>69</v>
      </c>
      <c r="E129" s="23">
        <f>'[1]Arkusz1'!N128</f>
        <v>2500</v>
      </c>
      <c r="F129" s="23">
        <f>'[1]Arkusz1'!I128</f>
        <v>2500</v>
      </c>
      <c r="G129" s="32"/>
      <c r="H129" s="32"/>
      <c r="I129" s="24">
        <f t="shared" si="3"/>
        <v>2500</v>
      </c>
      <c r="J129" s="23">
        <f>'[1]Arkusz1'!M128</f>
        <v>0</v>
      </c>
      <c r="K129" s="33"/>
      <c r="L129" s="33"/>
      <c r="M129" s="25">
        <f t="shared" si="4"/>
        <v>0</v>
      </c>
      <c r="N129" s="23">
        <f t="shared" si="5"/>
        <v>2500</v>
      </c>
    </row>
    <row r="130" spans="1:14" ht="12.75" customHeight="1">
      <c r="A130" s="40"/>
      <c r="B130" s="31"/>
      <c r="C130" s="27">
        <v>4410</v>
      </c>
      <c r="D130" s="31" t="s">
        <v>91</v>
      </c>
      <c r="E130" s="23">
        <f>'[1]Arkusz1'!N129</f>
        <v>800</v>
      </c>
      <c r="F130" s="23">
        <f>'[1]Arkusz1'!I129</f>
        <v>800</v>
      </c>
      <c r="G130" s="32"/>
      <c r="H130" s="32"/>
      <c r="I130" s="24">
        <f t="shared" si="3"/>
        <v>800</v>
      </c>
      <c r="J130" s="23">
        <f>'[1]Arkusz1'!M129</f>
        <v>0</v>
      </c>
      <c r="K130" s="33"/>
      <c r="L130" s="33"/>
      <c r="M130" s="25">
        <f t="shared" si="4"/>
        <v>0</v>
      </c>
      <c r="N130" s="23">
        <f t="shared" si="5"/>
        <v>800</v>
      </c>
    </row>
    <row r="131" spans="1:14" ht="12.75" customHeight="1">
      <c r="A131" s="40"/>
      <c r="B131" s="31"/>
      <c r="C131" s="27">
        <v>4430</v>
      </c>
      <c r="D131" s="31" t="s">
        <v>78</v>
      </c>
      <c r="E131" s="23">
        <f>'[1]Arkusz1'!N130</f>
        <v>8496</v>
      </c>
      <c r="F131" s="23">
        <f>'[1]Arkusz1'!I130</f>
        <v>8496</v>
      </c>
      <c r="G131" s="32"/>
      <c r="H131" s="32"/>
      <c r="I131" s="24">
        <f t="shared" si="3"/>
        <v>8496</v>
      </c>
      <c r="J131" s="23">
        <f>'[1]Arkusz1'!M130</f>
        <v>0</v>
      </c>
      <c r="K131" s="33"/>
      <c r="L131" s="33"/>
      <c r="M131" s="25">
        <f t="shared" si="4"/>
        <v>0</v>
      </c>
      <c r="N131" s="23">
        <f t="shared" si="5"/>
        <v>8496</v>
      </c>
    </row>
    <row r="132" spans="1:14" ht="13.5" customHeight="1">
      <c r="A132" s="28"/>
      <c r="B132" s="28"/>
      <c r="C132" s="27">
        <v>6057</v>
      </c>
      <c r="D132" s="31" t="s">
        <v>28</v>
      </c>
      <c r="E132" s="23">
        <f>'[1]Arkusz1'!N131</f>
        <v>255583.44</v>
      </c>
      <c r="F132" s="23">
        <f>'[1]Arkusz1'!I131</f>
        <v>0</v>
      </c>
      <c r="G132" s="32"/>
      <c r="H132" s="32"/>
      <c r="I132" s="24">
        <f t="shared" si="3"/>
        <v>0</v>
      </c>
      <c r="J132" s="23">
        <f>'[1]Arkusz1'!M131</f>
        <v>255583.44</v>
      </c>
      <c r="K132" s="33"/>
      <c r="L132" s="33"/>
      <c r="M132" s="25">
        <f t="shared" si="4"/>
        <v>255583.44</v>
      </c>
      <c r="N132" s="23">
        <f t="shared" si="5"/>
        <v>255583.44</v>
      </c>
    </row>
    <row r="133" spans="1:14" ht="12.75" customHeight="1">
      <c r="A133" s="28"/>
      <c r="B133" s="28"/>
      <c r="C133" s="27">
        <v>6059</v>
      </c>
      <c r="D133" s="31" t="s">
        <v>28</v>
      </c>
      <c r="E133" s="23">
        <f>'[1]Arkusz1'!N132</f>
        <v>45116.56</v>
      </c>
      <c r="F133" s="23">
        <f>'[1]Arkusz1'!I132</f>
        <v>0</v>
      </c>
      <c r="G133" s="32"/>
      <c r="H133" s="32"/>
      <c r="I133" s="24">
        <f t="shared" si="3"/>
        <v>0</v>
      </c>
      <c r="J133" s="23">
        <f>'[1]Arkusz1'!M132</f>
        <v>45116.56</v>
      </c>
      <c r="K133" s="33"/>
      <c r="L133" s="33"/>
      <c r="M133" s="25">
        <f t="shared" si="4"/>
        <v>45116.56</v>
      </c>
      <c r="N133" s="23">
        <f t="shared" si="5"/>
        <v>45116.56</v>
      </c>
    </row>
    <row r="134" spans="1:14" s="26" customFormat="1" ht="13.5" customHeight="1">
      <c r="A134" s="40"/>
      <c r="B134" s="31"/>
      <c r="C134" s="27">
        <v>6050</v>
      </c>
      <c r="D134" s="31" t="s">
        <v>28</v>
      </c>
      <c r="E134" s="23">
        <f>'[1]Arkusz1'!N133</f>
        <v>0</v>
      </c>
      <c r="F134" s="23">
        <f>'[1]Arkusz1'!I133</f>
        <v>0</v>
      </c>
      <c r="G134" s="34"/>
      <c r="H134" s="34"/>
      <c r="I134" s="24">
        <f t="shared" si="3"/>
        <v>0</v>
      </c>
      <c r="J134" s="23">
        <f>'[1]Arkusz1'!M133</f>
        <v>0</v>
      </c>
      <c r="K134" s="39"/>
      <c r="L134" s="39"/>
      <c r="M134" s="25">
        <f t="shared" si="4"/>
        <v>0</v>
      </c>
      <c r="N134" s="23">
        <f t="shared" si="5"/>
        <v>0</v>
      </c>
    </row>
    <row r="135" spans="1:14" ht="15.75" customHeight="1">
      <c r="A135" s="40"/>
      <c r="B135" s="31"/>
      <c r="C135" s="27"/>
      <c r="D135" s="31"/>
      <c r="E135" s="23"/>
      <c r="F135" s="23"/>
      <c r="G135" s="32"/>
      <c r="H135" s="32"/>
      <c r="I135" s="24"/>
      <c r="J135" s="23"/>
      <c r="K135" s="33"/>
      <c r="L135" s="33"/>
      <c r="M135" s="25"/>
      <c r="N135" s="23"/>
    </row>
    <row r="136" spans="1:14" ht="15">
      <c r="A136" s="40"/>
      <c r="B136" s="29">
        <v>75414</v>
      </c>
      <c r="C136" s="28"/>
      <c r="D136" s="29" t="s">
        <v>92</v>
      </c>
      <c r="E136" s="23">
        <f>'[1]Arkusz1'!N135</f>
        <v>6600</v>
      </c>
      <c r="F136" s="23">
        <f>'[1]Arkusz1'!I135</f>
        <v>6600</v>
      </c>
      <c r="G136" s="30">
        <f>SUM(G137:G140)</f>
        <v>0</v>
      </c>
      <c r="H136" s="30">
        <f>SUM(H137:H140)</f>
        <v>0</v>
      </c>
      <c r="I136" s="24">
        <f t="shared" si="3"/>
        <v>6600</v>
      </c>
      <c r="J136" s="23">
        <f>'[1]Arkusz1'!M135</f>
        <v>0</v>
      </c>
      <c r="K136" s="30">
        <f>SUM(K137:K140)</f>
        <v>0</v>
      </c>
      <c r="L136" s="30">
        <f>SUM(L137:L140)</f>
        <v>0</v>
      </c>
      <c r="M136" s="25">
        <f t="shared" si="4"/>
        <v>0</v>
      </c>
      <c r="N136" s="23">
        <f t="shared" si="5"/>
        <v>6600</v>
      </c>
    </row>
    <row r="137" spans="1:14" ht="12.75" customHeight="1">
      <c r="A137" s="40"/>
      <c r="B137" s="29"/>
      <c r="C137" s="27">
        <v>4170</v>
      </c>
      <c r="D137" s="31" t="s">
        <v>88</v>
      </c>
      <c r="E137" s="23">
        <f>'[1]Arkusz1'!N136</f>
        <v>2000</v>
      </c>
      <c r="F137" s="23">
        <f>'[1]Arkusz1'!I136</f>
        <v>2000</v>
      </c>
      <c r="G137" s="32"/>
      <c r="H137" s="32"/>
      <c r="I137" s="24">
        <f t="shared" si="3"/>
        <v>2000</v>
      </c>
      <c r="J137" s="23">
        <f>'[1]Arkusz1'!M136</f>
        <v>0</v>
      </c>
      <c r="K137" s="33"/>
      <c r="L137" s="33"/>
      <c r="M137" s="25">
        <f t="shared" si="4"/>
        <v>0</v>
      </c>
      <c r="N137" s="23">
        <f t="shared" si="5"/>
        <v>2000</v>
      </c>
    </row>
    <row r="138" spans="1:14" s="26" customFormat="1" ht="17.25" customHeight="1">
      <c r="A138" s="40"/>
      <c r="B138" s="31"/>
      <c r="C138" s="27">
        <v>4210</v>
      </c>
      <c r="D138" s="31" t="s">
        <v>93</v>
      </c>
      <c r="E138" s="23">
        <f>'[1]Arkusz1'!N137</f>
        <v>3600</v>
      </c>
      <c r="F138" s="23">
        <f>'[1]Arkusz1'!I137</f>
        <v>3600</v>
      </c>
      <c r="G138" s="34"/>
      <c r="H138" s="34"/>
      <c r="I138" s="24">
        <f t="shared" si="3"/>
        <v>3600</v>
      </c>
      <c r="J138" s="23">
        <f>'[1]Arkusz1'!M137</f>
        <v>0</v>
      </c>
      <c r="K138" s="39"/>
      <c r="L138" s="39"/>
      <c r="M138" s="25">
        <f t="shared" si="4"/>
        <v>0</v>
      </c>
      <c r="N138" s="23">
        <f t="shared" si="5"/>
        <v>3600</v>
      </c>
    </row>
    <row r="139" spans="1:14" ht="15" customHeight="1">
      <c r="A139" s="36"/>
      <c r="B139" s="31"/>
      <c r="C139" s="27">
        <v>4240</v>
      </c>
      <c r="D139" s="46" t="s">
        <v>58</v>
      </c>
      <c r="E139" s="23">
        <f>'[1]Arkusz1'!N138</f>
        <v>300</v>
      </c>
      <c r="F139" s="23">
        <f>'[1]Arkusz1'!I138</f>
        <v>300</v>
      </c>
      <c r="G139" s="32"/>
      <c r="H139" s="32"/>
      <c r="I139" s="24">
        <f t="shared" si="3"/>
        <v>300</v>
      </c>
      <c r="J139" s="23">
        <f>'[1]Arkusz1'!M138</f>
        <v>0</v>
      </c>
      <c r="K139" s="33"/>
      <c r="L139" s="33"/>
      <c r="M139" s="25">
        <f t="shared" si="4"/>
        <v>0</v>
      </c>
      <c r="N139" s="23">
        <f t="shared" si="5"/>
        <v>300</v>
      </c>
    </row>
    <row r="140" spans="1:14" ht="15" customHeight="1">
      <c r="A140" s="40"/>
      <c r="B140" s="31"/>
      <c r="C140" s="27">
        <v>4410</v>
      </c>
      <c r="D140" s="31" t="s">
        <v>91</v>
      </c>
      <c r="E140" s="23">
        <f>'[1]Arkusz1'!N139</f>
        <v>700</v>
      </c>
      <c r="F140" s="23">
        <f>'[1]Arkusz1'!I139</f>
        <v>700</v>
      </c>
      <c r="G140" s="32"/>
      <c r="H140" s="32"/>
      <c r="I140" s="24">
        <f>F140+G140-H140</f>
        <v>700</v>
      </c>
      <c r="J140" s="23">
        <f>'[1]Arkusz1'!M139</f>
        <v>0</v>
      </c>
      <c r="K140" s="33"/>
      <c r="L140" s="33"/>
      <c r="M140" s="25">
        <f>J140+K140-L140</f>
        <v>0</v>
      </c>
      <c r="N140" s="23">
        <f>I140+M140</f>
        <v>700</v>
      </c>
    </row>
    <row r="141" spans="1:14" ht="15" customHeight="1">
      <c r="A141" s="40"/>
      <c r="B141" s="31"/>
      <c r="C141" s="27"/>
      <c r="D141" s="31"/>
      <c r="E141" s="23"/>
      <c r="F141" s="23"/>
      <c r="G141" s="32"/>
      <c r="H141" s="32"/>
      <c r="I141" s="24"/>
      <c r="J141" s="23"/>
      <c r="K141" s="33"/>
      <c r="L141" s="33"/>
      <c r="M141" s="25"/>
      <c r="N141" s="23"/>
    </row>
    <row r="142" spans="1:14" ht="15" customHeight="1">
      <c r="A142" s="40"/>
      <c r="B142" s="29">
        <v>75421</v>
      </c>
      <c r="C142" s="28"/>
      <c r="D142" s="29" t="s">
        <v>94</v>
      </c>
      <c r="E142" s="23">
        <f>'[1]Arkusz1'!N141</f>
        <v>34500</v>
      </c>
      <c r="F142" s="23">
        <f>'[1]Arkusz1'!I141</f>
        <v>34500</v>
      </c>
      <c r="G142" s="30">
        <f>SUM(G143:G151)</f>
        <v>13000</v>
      </c>
      <c r="H142" s="30">
        <f>SUM(H143:H151)</f>
        <v>0</v>
      </c>
      <c r="I142" s="24">
        <f aca="true" t="shared" si="6" ref="I142:I151">F142+G142-H142</f>
        <v>47500</v>
      </c>
      <c r="J142" s="23">
        <f>'[1]Arkusz1'!M141</f>
        <v>0</v>
      </c>
      <c r="K142" s="30">
        <f>SUM(K149:K151)</f>
        <v>0</v>
      </c>
      <c r="L142" s="30">
        <f>SUM(L149:L151)</f>
        <v>0</v>
      </c>
      <c r="M142" s="25">
        <f aca="true" t="shared" si="7" ref="M142:M151">J142+K142-L142</f>
        <v>0</v>
      </c>
      <c r="N142" s="23">
        <f aca="true" t="shared" si="8" ref="N142:N151">I142+M142</f>
        <v>47500</v>
      </c>
    </row>
    <row r="143" spans="1:14" ht="15">
      <c r="A143" s="40"/>
      <c r="B143" s="31"/>
      <c r="C143" s="27">
        <v>3030</v>
      </c>
      <c r="D143" s="31" t="s">
        <v>86</v>
      </c>
      <c r="E143" s="23">
        <f>'[1]Arkusz1'!N142</f>
        <v>11000</v>
      </c>
      <c r="F143" s="23">
        <f>'[1]Arkusz1'!I142</f>
        <v>11000</v>
      </c>
      <c r="G143" s="32"/>
      <c r="H143" s="32"/>
      <c r="I143" s="24">
        <f t="shared" si="6"/>
        <v>11000</v>
      </c>
      <c r="J143" s="23">
        <f>'[1]Arkusz1'!M142</f>
        <v>0</v>
      </c>
      <c r="K143" s="33"/>
      <c r="L143" s="33"/>
      <c r="M143" s="25">
        <f t="shared" si="7"/>
        <v>0</v>
      </c>
      <c r="N143" s="23">
        <f t="shared" si="8"/>
        <v>11000</v>
      </c>
    </row>
    <row r="144" spans="1:14" ht="12.75" customHeight="1">
      <c r="A144" s="36"/>
      <c r="B144" s="31"/>
      <c r="C144" s="27">
        <v>4110</v>
      </c>
      <c r="D144" s="31" t="s">
        <v>51</v>
      </c>
      <c r="E144" s="23">
        <f>'[1]Arkusz1'!N143</f>
        <v>40</v>
      </c>
      <c r="F144" s="23">
        <f>'[1]Arkusz1'!I143</f>
        <v>40</v>
      </c>
      <c r="G144" s="32"/>
      <c r="H144" s="32"/>
      <c r="I144" s="24">
        <f t="shared" si="6"/>
        <v>40</v>
      </c>
      <c r="J144" s="23">
        <f>'[1]Arkusz1'!M143</f>
        <v>0</v>
      </c>
      <c r="K144" s="33"/>
      <c r="L144" s="33"/>
      <c r="M144" s="25">
        <f t="shared" si="7"/>
        <v>0</v>
      </c>
      <c r="N144" s="23">
        <f t="shared" si="8"/>
        <v>40</v>
      </c>
    </row>
    <row r="145" spans="1:14" ht="12.75" customHeight="1">
      <c r="A145" s="40"/>
      <c r="B145" s="31"/>
      <c r="C145" s="27">
        <v>4170</v>
      </c>
      <c r="D145" s="31" t="s">
        <v>88</v>
      </c>
      <c r="E145" s="23">
        <f>'[1]Arkusz1'!N144</f>
        <v>1100</v>
      </c>
      <c r="F145" s="23">
        <f>'[1]Arkusz1'!I144</f>
        <v>1100</v>
      </c>
      <c r="G145" s="51"/>
      <c r="H145" s="32"/>
      <c r="I145" s="24">
        <f t="shared" si="6"/>
        <v>1100</v>
      </c>
      <c r="J145" s="23">
        <f>'[1]Arkusz1'!M144</f>
        <v>0</v>
      </c>
      <c r="K145" s="33"/>
      <c r="L145" s="33"/>
      <c r="M145" s="25">
        <f t="shared" si="7"/>
        <v>0</v>
      </c>
      <c r="N145" s="23">
        <f t="shared" si="8"/>
        <v>1100</v>
      </c>
    </row>
    <row r="146" spans="1:14" s="26" customFormat="1" ht="12.75" customHeight="1">
      <c r="A146" s="40"/>
      <c r="B146" s="31"/>
      <c r="C146" s="27">
        <v>4210</v>
      </c>
      <c r="D146" s="31" t="s">
        <v>89</v>
      </c>
      <c r="E146" s="23">
        <f>'[1]Arkusz1'!N145</f>
        <v>6600</v>
      </c>
      <c r="F146" s="23">
        <f>'[1]Arkusz1'!I145</f>
        <v>6600</v>
      </c>
      <c r="G146" s="32">
        <v>5000</v>
      </c>
      <c r="H146" s="34"/>
      <c r="I146" s="24">
        <f t="shared" si="6"/>
        <v>11600</v>
      </c>
      <c r="J146" s="23">
        <f>'[1]Arkusz1'!M145</f>
        <v>0</v>
      </c>
      <c r="K146" s="39"/>
      <c r="L146" s="39"/>
      <c r="M146" s="25">
        <f t="shared" si="7"/>
        <v>0</v>
      </c>
      <c r="N146" s="23">
        <f t="shared" si="8"/>
        <v>11600</v>
      </c>
    </row>
    <row r="147" spans="1:14" ht="12.75" customHeight="1">
      <c r="A147" s="40"/>
      <c r="B147" s="31"/>
      <c r="C147" s="27">
        <v>4220</v>
      </c>
      <c r="D147" s="31" t="s">
        <v>95</v>
      </c>
      <c r="E147" s="23">
        <f>'[1]Arkusz1'!N146</f>
        <v>580</v>
      </c>
      <c r="F147" s="23">
        <f>'[1]Arkusz1'!I146</f>
        <v>580</v>
      </c>
      <c r="G147" s="32"/>
      <c r="H147" s="32"/>
      <c r="I147" s="24">
        <f t="shared" si="6"/>
        <v>580</v>
      </c>
      <c r="J147" s="23">
        <f>'[1]Arkusz1'!M146</f>
        <v>0</v>
      </c>
      <c r="K147" s="33"/>
      <c r="L147" s="33"/>
      <c r="M147" s="25">
        <f t="shared" si="7"/>
        <v>0</v>
      </c>
      <c r="N147" s="23">
        <f t="shared" si="8"/>
        <v>580</v>
      </c>
    </row>
    <row r="148" spans="1:14" ht="12.75" customHeight="1">
      <c r="A148" s="40"/>
      <c r="B148" s="31"/>
      <c r="C148" s="27">
        <v>4300</v>
      </c>
      <c r="D148" s="31" t="s">
        <v>90</v>
      </c>
      <c r="E148" s="23">
        <f>'[1]Arkusz1'!N147</f>
        <v>14330</v>
      </c>
      <c r="F148" s="23">
        <f>'[1]Arkusz1'!I147</f>
        <v>14330</v>
      </c>
      <c r="G148" s="32">
        <v>8000</v>
      </c>
      <c r="H148" s="32"/>
      <c r="I148" s="24">
        <f t="shared" si="6"/>
        <v>22330</v>
      </c>
      <c r="J148" s="23">
        <f>'[1]Arkusz1'!M147</f>
        <v>0</v>
      </c>
      <c r="K148" s="33"/>
      <c r="L148" s="33"/>
      <c r="M148" s="25">
        <f t="shared" si="7"/>
        <v>0</v>
      </c>
      <c r="N148" s="23">
        <f t="shared" si="8"/>
        <v>22330</v>
      </c>
    </row>
    <row r="149" spans="1:14" ht="25.5" customHeight="1">
      <c r="A149" s="40"/>
      <c r="B149" s="29"/>
      <c r="C149" s="27">
        <v>4360</v>
      </c>
      <c r="D149" s="47" t="s">
        <v>68</v>
      </c>
      <c r="E149" s="23">
        <f>'[1]Arkusz1'!N148</f>
        <v>500</v>
      </c>
      <c r="F149" s="23">
        <f>'[1]Arkusz1'!I148</f>
        <v>500</v>
      </c>
      <c r="G149" s="32"/>
      <c r="H149" s="32"/>
      <c r="I149" s="24">
        <f t="shared" si="6"/>
        <v>500</v>
      </c>
      <c r="J149" s="23">
        <f>'[1]Arkusz1'!M148</f>
        <v>0</v>
      </c>
      <c r="K149" s="33"/>
      <c r="L149" s="33"/>
      <c r="M149" s="25">
        <f t="shared" si="7"/>
        <v>0</v>
      </c>
      <c r="N149" s="23">
        <f t="shared" si="8"/>
        <v>500</v>
      </c>
    </row>
    <row r="150" spans="1:14" ht="12.75" customHeight="1">
      <c r="A150" s="40"/>
      <c r="B150" s="31"/>
      <c r="C150" s="27">
        <v>4410</v>
      </c>
      <c r="D150" s="31" t="s">
        <v>91</v>
      </c>
      <c r="E150" s="23">
        <f>'[1]Arkusz1'!N149</f>
        <v>350</v>
      </c>
      <c r="F150" s="23">
        <f>'[1]Arkusz1'!I149</f>
        <v>350</v>
      </c>
      <c r="G150" s="32"/>
      <c r="H150" s="32"/>
      <c r="I150" s="24">
        <f>F150+G150-H150</f>
        <v>350</v>
      </c>
      <c r="J150" s="23">
        <f>'[1]Arkusz1'!M149</f>
        <v>0</v>
      </c>
      <c r="K150" s="33"/>
      <c r="L150" s="33"/>
      <c r="M150" s="25">
        <f>J150+K150-L150</f>
        <v>0</v>
      </c>
      <c r="N150" s="23">
        <f>I150+M150</f>
        <v>350</v>
      </c>
    </row>
    <row r="151" spans="1:14" ht="15.75" customHeight="1">
      <c r="A151" s="40"/>
      <c r="B151" s="31"/>
      <c r="C151" s="27">
        <v>4810</v>
      </c>
      <c r="D151" s="31" t="s">
        <v>96</v>
      </c>
      <c r="E151" s="23">
        <f>'[1]Arkusz1'!N150</f>
        <v>0</v>
      </c>
      <c r="F151" s="23">
        <f>'[1]Arkusz1'!I150</f>
        <v>0</v>
      </c>
      <c r="G151" s="32"/>
      <c r="H151" s="32"/>
      <c r="I151" s="24">
        <f t="shared" si="6"/>
        <v>0</v>
      </c>
      <c r="J151" s="23">
        <f>'[1]Arkusz1'!M150</f>
        <v>0</v>
      </c>
      <c r="K151" s="33"/>
      <c r="L151" s="33"/>
      <c r="M151" s="25">
        <f t="shared" si="7"/>
        <v>0</v>
      </c>
      <c r="N151" s="23">
        <f t="shared" si="8"/>
        <v>0</v>
      </c>
    </row>
    <row r="152" spans="1:14" ht="15">
      <c r="A152" s="40"/>
      <c r="B152" s="31"/>
      <c r="C152" s="27"/>
      <c r="D152" s="31"/>
      <c r="E152" s="23"/>
      <c r="F152" s="23"/>
      <c r="G152" s="32"/>
      <c r="H152" s="32"/>
      <c r="I152" s="24"/>
      <c r="J152" s="23"/>
      <c r="K152" s="33"/>
      <c r="L152" s="33"/>
      <c r="M152" s="25"/>
      <c r="N152" s="23"/>
    </row>
    <row r="153" spans="1:14" ht="14.25">
      <c r="A153" s="35">
        <v>756</v>
      </c>
      <c r="B153" s="48"/>
      <c r="C153" s="49"/>
      <c r="D153" s="52" t="s">
        <v>97</v>
      </c>
      <c r="E153" s="23"/>
      <c r="F153" s="23"/>
      <c r="G153" s="32"/>
      <c r="H153" s="32"/>
      <c r="I153" s="24"/>
      <c r="J153" s="23"/>
      <c r="K153" s="33"/>
      <c r="L153" s="33"/>
      <c r="M153" s="25"/>
      <c r="N153" s="23"/>
    </row>
    <row r="154" spans="1:14" ht="12.75" customHeight="1">
      <c r="A154" s="50"/>
      <c r="B154" s="48"/>
      <c r="C154" s="49"/>
      <c r="D154" s="52" t="s">
        <v>98</v>
      </c>
      <c r="E154" s="23">
        <f>'[1]Arkusz1'!N153</f>
        <v>48900</v>
      </c>
      <c r="F154" s="23">
        <f>'[1]Arkusz1'!I153</f>
        <v>48900</v>
      </c>
      <c r="G154" s="23">
        <f>G155</f>
        <v>0</v>
      </c>
      <c r="H154" s="23">
        <f>H155</f>
        <v>0</v>
      </c>
      <c r="I154" s="24">
        <f aca="true" t="shared" si="9" ref="I154:I216">F154+G154-H154</f>
        <v>48900</v>
      </c>
      <c r="J154" s="23">
        <f>'[1]Arkusz1'!M153</f>
        <v>0</v>
      </c>
      <c r="K154" s="23">
        <f>K155</f>
        <v>0</v>
      </c>
      <c r="L154" s="23">
        <f>L155</f>
        <v>0</v>
      </c>
      <c r="M154" s="25">
        <f aca="true" t="shared" si="10" ref="M154:M217">J154+K154-L154</f>
        <v>0</v>
      </c>
      <c r="N154" s="23">
        <f aca="true" t="shared" si="11" ref="N154:N217">I154+M154</f>
        <v>48900</v>
      </c>
    </row>
    <row r="155" spans="1:14" s="26" customFormat="1" ht="12.75" customHeight="1">
      <c r="A155" s="40"/>
      <c r="B155" s="29">
        <v>75647</v>
      </c>
      <c r="C155" s="28"/>
      <c r="D155" s="53" t="s">
        <v>99</v>
      </c>
      <c r="E155" s="23">
        <f>'[1]Arkusz1'!N154</f>
        <v>48900</v>
      </c>
      <c r="F155" s="23">
        <f>'[1]Arkusz1'!I154</f>
        <v>48900</v>
      </c>
      <c r="G155" s="30">
        <f>SUM(G156:G160)</f>
        <v>0</v>
      </c>
      <c r="H155" s="30">
        <f>SUM(H156:H160)</f>
        <v>0</v>
      </c>
      <c r="I155" s="24">
        <f t="shared" si="9"/>
        <v>48900</v>
      </c>
      <c r="J155" s="23">
        <f>'[1]Arkusz1'!M154</f>
        <v>0</v>
      </c>
      <c r="K155" s="30">
        <f>SUM(K156:K160)</f>
        <v>0</v>
      </c>
      <c r="L155" s="30">
        <f>SUM(L156:L160)</f>
        <v>0</v>
      </c>
      <c r="M155" s="25">
        <f t="shared" si="10"/>
        <v>0</v>
      </c>
      <c r="N155" s="23">
        <f t="shared" si="11"/>
        <v>48900</v>
      </c>
    </row>
    <row r="156" spans="1:14" s="26" customFormat="1" ht="15.75" customHeight="1">
      <c r="A156" s="40"/>
      <c r="B156" s="31"/>
      <c r="C156" s="27">
        <v>4100</v>
      </c>
      <c r="D156" s="31" t="s">
        <v>100</v>
      </c>
      <c r="E156" s="23">
        <f>'[1]Arkusz1'!N155</f>
        <v>27000</v>
      </c>
      <c r="F156" s="23">
        <f>'[1]Arkusz1'!I155</f>
        <v>27000</v>
      </c>
      <c r="G156" s="39"/>
      <c r="H156" s="39"/>
      <c r="I156" s="24">
        <f t="shared" si="9"/>
        <v>27000</v>
      </c>
      <c r="J156" s="23">
        <f>'[1]Arkusz1'!M155</f>
        <v>0</v>
      </c>
      <c r="K156" s="39"/>
      <c r="L156" s="39"/>
      <c r="M156" s="25">
        <f t="shared" si="10"/>
        <v>0</v>
      </c>
      <c r="N156" s="23">
        <f t="shared" si="11"/>
        <v>27000</v>
      </c>
    </row>
    <row r="157" spans="1:14" s="26" customFormat="1" ht="13.5" customHeight="1">
      <c r="A157" s="40"/>
      <c r="B157" s="31"/>
      <c r="C157" s="27">
        <v>4110</v>
      </c>
      <c r="D157" s="31" t="s">
        <v>87</v>
      </c>
      <c r="E157" s="23">
        <f>'[1]Arkusz1'!N156</f>
        <v>1800</v>
      </c>
      <c r="F157" s="23">
        <f>'[1]Arkusz1'!I156</f>
        <v>1800</v>
      </c>
      <c r="G157" s="34"/>
      <c r="H157" s="34"/>
      <c r="I157" s="24">
        <f t="shared" si="9"/>
        <v>1800</v>
      </c>
      <c r="J157" s="23">
        <f>'[1]Arkusz1'!M156</f>
        <v>0</v>
      </c>
      <c r="K157" s="39"/>
      <c r="L157" s="39"/>
      <c r="M157" s="25">
        <f t="shared" si="10"/>
        <v>0</v>
      </c>
      <c r="N157" s="23">
        <f t="shared" si="11"/>
        <v>1800</v>
      </c>
    </row>
    <row r="158" spans="1:14" ht="15.75" customHeight="1">
      <c r="A158" s="40"/>
      <c r="B158" s="31"/>
      <c r="C158" s="27">
        <v>4120</v>
      </c>
      <c r="D158" s="31" t="s">
        <v>52</v>
      </c>
      <c r="E158" s="23">
        <f>'[1]Arkusz1'!N157</f>
        <v>300</v>
      </c>
      <c r="F158" s="23">
        <f>'[1]Arkusz1'!I157</f>
        <v>300</v>
      </c>
      <c r="G158" s="32"/>
      <c r="H158" s="32"/>
      <c r="I158" s="24">
        <f t="shared" si="9"/>
        <v>300</v>
      </c>
      <c r="J158" s="23">
        <f>'[1]Arkusz1'!M157</f>
        <v>0</v>
      </c>
      <c r="K158" s="33"/>
      <c r="L158" s="33"/>
      <c r="M158" s="25">
        <f t="shared" si="10"/>
        <v>0</v>
      </c>
      <c r="N158" s="23">
        <f t="shared" si="11"/>
        <v>300</v>
      </c>
    </row>
    <row r="159" spans="1:14" ht="15">
      <c r="A159" s="40"/>
      <c r="B159" s="31"/>
      <c r="C159" s="27">
        <v>4170</v>
      </c>
      <c r="D159" s="31" t="s">
        <v>88</v>
      </c>
      <c r="E159" s="23">
        <f>'[1]Arkusz1'!N158</f>
        <v>11800</v>
      </c>
      <c r="F159" s="23">
        <f>'[1]Arkusz1'!I158</f>
        <v>11800</v>
      </c>
      <c r="G159" s="32"/>
      <c r="H159" s="32"/>
      <c r="I159" s="24">
        <f t="shared" si="9"/>
        <v>11800</v>
      </c>
      <c r="J159" s="23">
        <f>'[1]Arkusz1'!M158</f>
        <v>0</v>
      </c>
      <c r="K159" s="33"/>
      <c r="L159" s="33"/>
      <c r="M159" s="25">
        <f t="shared" si="10"/>
        <v>0</v>
      </c>
      <c r="N159" s="23">
        <f t="shared" si="11"/>
        <v>11800</v>
      </c>
    </row>
    <row r="160" spans="1:14" ht="12.75" customHeight="1">
      <c r="A160" s="40"/>
      <c r="B160" s="31"/>
      <c r="C160" s="27">
        <v>4610</v>
      </c>
      <c r="D160" s="31" t="s">
        <v>101</v>
      </c>
      <c r="E160" s="23">
        <f>'[1]Arkusz1'!N159</f>
        <v>8000</v>
      </c>
      <c r="F160" s="23">
        <f>'[1]Arkusz1'!I159</f>
        <v>8000</v>
      </c>
      <c r="G160" s="32"/>
      <c r="H160" s="32"/>
      <c r="I160" s="24">
        <f t="shared" si="9"/>
        <v>8000</v>
      </c>
      <c r="J160" s="23">
        <f>'[1]Arkusz1'!M159</f>
        <v>0</v>
      </c>
      <c r="K160" s="33"/>
      <c r="L160" s="33"/>
      <c r="M160" s="25">
        <f t="shared" si="10"/>
        <v>0</v>
      </c>
      <c r="N160" s="23">
        <f t="shared" si="11"/>
        <v>8000</v>
      </c>
    </row>
    <row r="161" spans="1:14" ht="12.75" customHeight="1">
      <c r="A161" s="40"/>
      <c r="B161" s="31"/>
      <c r="C161" s="27"/>
      <c r="D161" s="31"/>
      <c r="E161" s="23"/>
      <c r="F161" s="23"/>
      <c r="G161" s="32"/>
      <c r="H161" s="32"/>
      <c r="I161" s="24"/>
      <c r="J161" s="23"/>
      <c r="K161" s="33"/>
      <c r="L161" s="33"/>
      <c r="M161" s="25"/>
      <c r="N161" s="23"/>
    </row>
    <row r="162" spans="1:14" s="26" customFormat="1" ht="13.5" customHeight="1">
      <c r="A162" s="35">
        <v>757</v>
      </c>
      <c r="B162" s="41"/>
      <c r="C162" s="20"/>
      <c r="D162" s="41" t="s">
        <v>102</v>
      </c>
      <c r="E162" s="23">
        <f>'[1]Arkusz1'!N161</f>
        <v>18141</v>
      </c>
      <c r="F162" s="23">
        <f>'[1]Arkusz1'!I161</f>
        <v>18141</v>
      </c>
      <c r="G162" s="23">
        <f>G163</f>
        <v>10000</v>
      </c>
      <c r="H162" s="23">
        <f>H163</f>
        <v>0</v>
      </c>
      <c r="I162" s="24">
        <f t="shared" si="9"/>
        <v>28141</v>
      </c>
      <c r="J162" s="23">
        <f>'[1]Arkusz1'!M161</f>
        <v>0</v>
      </c>
      <c r="K162" s="23">
        <f>K163</f>
        <v>0</v>
      </c>
      <c r="L162" s="23">
        <f>L163</f>
        <v>0</v>
      </c>
      <c r="M162" s="25">
        <f t="shared" si="10"/>
        <v>0</v>
      </c>
      <c r="N162" s="23">
        <f t="shared" si="11"/>
        <v>28141</v>
      </c>
    </row>
    <row r="163" spans="1:14" ht="15" customHeight="1">
      <c r="A163" s="40"/>
      <c r="B163" s="29">
        <v>75702</v>
      </c>
      <c r="C163" s="28"/>
      <c r="D163" s="29" t="s">
        <v>103</v>
      </c>
      <c r="E163" s="23">
        <f>'[1]Arkusz1'!N162</f>
        <v>18141</v>
      </c>
      <c r="F163" s="23">
        <f>'[1]Arkusz1'!I162</f>
        <v>18141</v>
      </c>
      <c r="G163" s="30">
        <f aca="true" t="shared" si="12" ref="G163:L163">SUM(G164:G165)</f>
        <v>10000</v>
      </c>
      <c r="H163" s="30">
        <f t="shared" si="12"/>
        <v>0</v>
      </c>
      <c r="I163" s="24">
        <f t="shared" si="12"/>
        <v>28141</v>
      </c>
      <c r="J163" s="23">
        <f>'[1]Arkusz1'!M162</f>
        <v>0</v>
      </c>
      <c r="K163" s="30">
        <f t="shared" si="12"/>
        <v>0</v>
      </c>
      <c r="L163" s="30">
        <f t="shared" si="12"/>
        <v>0</v>
      </c>
      <c r="M163" s="25">
        <f t="shared" si="10"/>
        <v>0</v>
      </c>
      <c r="N163" s="23">
        <f t="shared" si="11"/>
        <v>28141</v>
      </c>
    </row>
    <row r="164" spans="1:14" ht="15">
      <c r="A164" s="40"/>
      <c r="B164" s="31"/>
      <c r="C164" s="27"/>
      <c r="D164" s="31" t="s">
        <v>104</v>
      </c>
      <c r="E164" s="23"/>
      <c r="F164" s="23"/>
      <c r="G164" s="32"/>
      <c r="H164" s="32"/>
      <c r="I164" s="24"/>
      <c r="J164" s="23"/>
      <c r="K164" s="33"/>
      <c r="L164" s="33"/>
      <c r="M164" s="25"/>
      <c r="N164" s="23"/>
    </row>
    <row r="165" spans="1:14" ht="15">
      <c r="A165" s="40"/>
      <c r="B165" s="31"/>
      <c r="C165" s="27">
        <v>8110</v>
      </c>
      <c r="D165" s="31" t="s">
        <v>105</v>
      </c>
      <c r="E165" s="23">
        <f>'[1]Arkusz1'!N164</f>
        <v>18141</v>
      </c>
      <c r="F165" s="23">
        <f>'[1]Arkusz1'!I164</f>
        <v>18141</v>
      </c>
      <c r="G165" s="32">
        <v>10000</v>
      </c>
      <c r="H165" s="32"/>
      <c r="I165" s="24">
        <f t="shared" si="9"/>
        <v>28141</v>
      </c>
      <c r="J165" s="23">
        <f>'[1]Arkusz1'!M164</f>
        <v>0</v>
      </c>
      <c r="K165" s="33"/>
      <c r="L165" s="33"/>
      <c r="M165" s="25">
        <f t="shared" si="10"/>
        <v>0</v>
      </c>
      <c r="N165" s="23">
        <f t="shared" si="11"/>
        <v>28141</v>
      </c>
    </row>
    <row r="166" spans="1:14" ht="12.75" customHeight="1">
      <c r="A166" s="40"/>
      <c r="B166" s="31"/>
      <c r="C166" s="27"/>
      <c r="D166" s="31"/>
      <c r="E166" s="23"/>
      <c r="F166" s="23"/>
      <c r="G166" s="32"/>
      <c r="H166" s="32"/>
      <c r="I166" s="24"/>
      <c r="J166" s="23"/>
      <c r="K166" s="33"/>
      <c r="L166" s="33"/>
      <c r="M166" s="25"/>
      <c r="N166" s="23"/>
    </row>
    <row r="167" spans="1:14" ht="15.75" customHeight="1">
      <c r="A167" s="35">
        <v>758</v>
      </c>
      <c r="B167" s="41"/>
      <c r="C167" s="20"/>
      <c r="D167" s="41" t="s">
        <v>106</v>
      </c>
      <c r="E167" s="23">
        <f>'[1]Arkusz1'!N166</f>
        <v>85620</v>
      </c>
      <c r="F167" s="23">
        <f>'[1]Arkusz1'!I166</f>
        <v>85620</v>
      </c>
      <c r="G167" s="23">
        <f>G171+G168</f>
        <v>0</v>
      </c>
      <c r="H167" s="23">
        <f>H171+H168</f>
        <v>0</v>
      </c>
      <c r="I167" s="24">
        <f t="shared" si="9"/>
        <v>85620</v>
      </c>
      <c r="J167" s="23">
        <f>'[1]Arkusz1'!M166</f>
        <v>0</v>
      </c>
      <c r="K167" s="23">
        <f>K171</f>
        <v>0</v>
      </c>
      <c r="L167" s="23">
        <f>L171</f>
        <v>0</v>
      </c>
      <c r="M167" s="25">
        <f t="shared" si="10"/>
        <v>0</v>
      </c>
      <c r="N167" s="23">
        <f t="shared" si="11"/>
        <v>85620</v>
      </c>
    </row>
    <row r="168" spans="1:14" s="26" customFormat="1" ht="14.25">
      <c r="A168" s="54"/>
      <c r="B168" s="29">
        <v>75814</v>
      </c>
      <c r="C168" s="28"/>
      <c r="D168" s="29" t="s">
        <v>75</v>
      </c>
      <c r="E168" s="23">
        <f>'[1]Arkusz1'!N167</f>
        <v>1620</v>
      </c>
      <c r="F168" s="23">
        <f>'[1]Arkusz1'!I167</f>
        <v>1620</v>
      </c>
      <c r="G168" s="34">
        <f>SUM(G169)</f>
        <v>0</v>
      </c>
      <c r="H168" s="34">
        <f>SUM(H169)</f>
        <v>0</v>
      </c>
      <c r="I168" s="55">
        <f>F168+G168-H168</f>
        <v>1620</v>
      </c>
      <c r="J168" s="23">
        <f>'[1]Arkusz1'!M167</f>
        <v>0</v>
      </c>
      <c r="K168" s="39">
        <f>SUM(K169)</f>
        <v>0</v>
      </c>
      <c r="L168" s="39">
        <f>SUM(L169)</f>
        <v>0</v>
      </c>
      <c r="M168" s="23">
        <f>J168+K168-L168</f>
        <v>0</v>
      </c>
      <c r="N168" s="23">
        <f>I168+M168</f>
        <v>1620</v>
      </c>
    </row>
    <row r="169" spans="1:14" ht="12.75" customHeight="1">
      <c r="A169" s="40"/>
      <c r="B169" s="31"/>
      <c r="C169" s="27">
        <v>4300</v>
      </c>
      <c r="D169" s="31" t="s">
        <v>90</v>
      </c>
      <c r="E169" s="23">
        <f>'[1]Arkusz1'!N168</f>
        <v>1620</v>
      </c>
      <c r="F169" s="23">
        <f>'[1]Arkusz1'!I168</f>
        <v>1620</v>
      </c>
      <c r="G169" s="32"/>
      <c r="H169" s="32"/>
      <c r="I169" s="55">
        <f>F169+G169-H169</f>
        <v>1620</v>
      </c>
      <c r="J169" s="23">
        <f>'[1]Arkusz1'!M168</f>
        <v>0</v>
      </c>
      <c r="K169" s="33"/>
      <c r="L169" s="33"/>
      <c r="M169" s="23">
        <f>J169+K169-L169</f>
        <v>0</v>
      </c>
      <c r="N169" s="23">
        <f>I169+M169</f>
        <v>1620</v>
      </c>
    </row>
    <row r="170" spans="1:14" ht="12.75" customHeight="1">
      <c r="A170" s="40"/>
      <c r="B170" s="31"/>
      <c r="C170" s="27"/>
      <c r="D170" s="31"/>
      <c r="E170" s="23"/>
      <c r="F170" s="23"/>
      <c r="G170" s="32"/>
      <c r="H170" s="32"/>
      <c r="I170" s="24"/>
      <c r="J170" s="23"/>
      <c r="K170" s="33"/>
      <c r="L170" s="33"/>
      <c r="M170" s="25"/>
      <c r="N170" s="23"/>
    </row>
    <row r="171" spans="1:14" ht="15">
      <c r="A171" s="40"/>
      <c r="B171" s="29">
        <v>75818</v>
      </c>
      <c r="C171" s="28"/>
      <c r="D171" s="29" t="s">
        <v>107</v>
      </c>
      <c r="E171" s="23">
        <f>'[1]Arkusz1'!N170</f>
        <v>84000</v>
      </c>
      <c r="F171" s="23">
        <f>'[1]Arkusz1'!I170</f>
        <v>84000</v>
      </c>
      <c r="G171" s="30">
        <f>SUM(G172)</f>
        <v>0</v>
      </c>
      <c r="H171" s="30">
        <f>SUM(H172)</f>
        <v>0</v>
      </c>
      <c r="I171" s="24">
        <f t="shared" si="9"/>
        <v>84000</v>
      </c>
      <c r="J171" s="23">
        <f>'[1]Arkusz1'!M170</f>
        <v>0</v>
      </c>
      <c r="K171" s="30">
        <f>SUM(K172)</f>
        <v>0</v>
      </c>
      <c r="L171" s="30">
        <f>SUM(L172)</f>
        <v>0</v>
      </c>
      <c r="M171" s="25">
        <f t="shared" si="10"/>
        <v>0</v>
      </c>
      <c r="N171" s="23">
        <f t="shared" si="11"/>
        <v>84000</v>
      </c>
    </row>
    <row r="172" spans="1:14" ht="14.25" customHeight="1">
      <c r="A172" s="40"/>
      <c r="B172" s="31"/>
      <c r="C172" s="27">
        <v>4810</v>
      </c>
      <c r="D172" s="31" t="s">
        <v>96</v>
      </c>
      <c r="E172" s="23">
        <f>'[1]Arkusz1'!N171</f>
        <v>84000</v>
      </c>
      <c r="F172" s="23">
        <f>'[1]Arkusz1'!I171</f>
        <v>84000</v>
      </c>
      <c r="G172" s="32"/>
      <c r="H172" s="32"/>
      <c r="I172" s="24">
        <f t="shared" si="9"/>
        <v>84000</v>
      </c>
      <c r="J172" s="23">
        <f>'[1]Arkusz1'!M171</f>
        <v>0</v>
      </c>
      <c r="K172" s="33"/>
      <c r="L172" s="33"/>
      <c r="M172" s="25">
        <f t="shared" si="10"/>
        <v>0</v>
      </c>
      <c r="N172" s="23">
        <f t="shared" si="11"/>
        <v>84000</v>
      </c>
    </row>
    <row r="173" spans="1:14" ht="14.25" customHeight="1">
      <c r="A173" s="40"/>
      <c r="B173" s="31"/>
      <c r="C173" s="27"/>
      <c r="D173" s="31"/>
      <c r="E173" s="23"/>
      <c r="F173" s="23"/>
      <c r="G173" s="32"/>
      <c r="H173" s="32"/>
      <c r="I173" s="24"/>
      <c r="J173" s="23"/>
      <c r="K173" s="33"/>
      <c r="L173" s="33"/>
      <c r="M173" s="25"/>
      <c r="N173" s="23"/>
    </row>
    <row r="174" spans="1:14" ht="15" customHeight="1">
      <c r="A174" s="35">
        <v>801</v>
      </c>
      <c r="B174" s="41"/>
      <c r="C174" s="20"/>
      <c r="D174" s="41" t="s">
        <v>108</v>
      </c>
      <c r="E174" s="23">
        <f>'[1]Arkusz1'!N173</f>
        <v>6294002</v>
      </c>
      <c r="F174" s="23">
        <f>'[1]Arkusz1'!I173</f>
        <v>6274002</v>
      </c>
      <c r="G174" s="23">
        <f>G175+G199+G216+G237+G258+G274+G293+G312+G296</f>
        <v>30900</v>
      </c>
      <c r="H174" s="23">
        <f>H175+H199+H216+H237+H258+H274+H293+H312+H296</f>
        <v>0</v>
      </c>
      <c r="I174" s="24">
        <f t="shared" si="9"/>
        <v>6304902</v>
      </c>
      <c r="J174" s="23">
        <f>'[1]Arkusz1'!M173</f>
        <v>20000</v>
      </c>
      <c r="K174" s="23">
        <f>K175+K199+K216+K237+K258+K274+K293+K312+K296</f>
        <v>0</v>
      </c>
      <c r="L174" s="23">
        <f>L175+L199+L216+L237+L258+L274+L293+L312+L296</f>
        <v>0</v>
      </c>
      <c r="M174" s="25">
        <f t="shared" si="10"/>
        <v>20000</v>
      </c>
      <c r="N174" s="23">
        <f t="shared" si="11"/>
        <v>6324902</v>
      </c>
    </row>
    <row r="175" spans="1:14" ht="15" customHeight="1">
      <c r="A175" s="40"/>
      <c r="B175" s="29">
        <v>80101</v>
      </c>
      <c r="C175" s="28"/>
      <c r="D175" s="29" t="s">
        <v>109</v>
      </c>
      <c r="E175" s="23">
        <f>'[1]Arkusz1'!N174</f>
        <v>3121625</v>
      </c>
      <c r="F175" s="23">
        <f>'[1]Arkusz1'!I174</f>
        <v>3121625</v>
      </c>
      <c r="G175" s="30">
        <f>SUM(G176:G197)</f>
        <v>0</v>
      </c>
      <c r="H175" s="30">
        <f>SUM(H176:H197)</f>
        <v>0</v>
      </c>
      <c r="I175" s="24">
        <f t="shared" si="9"/>
        <v>3121625</v>
      </c>
      <c r="J175" s="23">
        <f>'[1]Arkusz1'!M174</f>
        <v>0</v>
      </c>
      <c r="K175" s="30">
        <f>SUM(K176:K197)</f>
        <v>0</v>
      </c>
      <c r="L175" s="30">
        <f>SUM(L176:L197)</f>
        <v>0</v>
      </c>
      <c r="M175" s="25">
        <f t="shared" si="10"/>
        <v>0</v>
      </c>
      <c r="N175" s="23">
        <f t="shared" si="11"/>
        <v>3121625</v>
      </c>
    </row>
    <row r="176" spans="1:14" s="26" customFormat="1" ht="15.75" customHeight="1">
      <c r="A176" s="40"/>
      <c r="B176" s="31"/>
      <c r="C176" s="27"/>
      <c r="D176" s="31" t="s">
        <v>110</v>
      </c>
      <c r="E176" s="23"/>
      <c r="F176" s="23"/>
      <c r="G176" s="39"/>
      <c r="H176" s="39"/>
      <c r="I176" s="24"/>
      <c r="J176" s="23"/>
      <c r="K176" s="39"/>
      <c r="L176" s="39"/>
      <c r="M176" s="25"/>
      <c r="N176" s="23"/>
    </row>
    <row r="177" spans="1:14" ht="15" customHeight="1">
      <c r="A177" s="40"/>
      <c r="B177" s="31"/>
      <c r="C177" s="27"/>
      <c r="D177" s="31" t="s">
        <v>111</v>
      </c>
      <c r="E177" s="23"/>
      <c r="F177" s="23"/>
      <c r="G177" s="33"/>
      <c r="H177" s="33"/>
      <c r="I177" s="24"/>
      <c r="J177" s="23"/>
      <c r="K177" s="33"/>
      <c r="L177" s="33"/>
      <c r="M177" s="25"/>
      <c r="N177" s="23"/>
    </row>
    <row r="178" spans="1:14" ht="15">
      <c r="A178" s="40"/>
      <c r="B178" s="31"/>
      <c r="C178" s="27">
        <v>2590</v>
      </c>
      <c r="D178" s="31" t="s">
        <v>112</v>
      </c>
      <c r="E178" s="23">
        <f>'[1]Arkusz1'!N177</f>
        <v>369194</v>
      </c>
      <c r="F178" s="23">
        <f>'[1]Arkusz1'!I177</f>
        <v>369194</v>
      </c>
      <c r="G178" s="33"/>
      <c r="H178" s="33"/>
      <c r="I178" s="24">
        <f t="shared" si="9"/>
        <v>369194</v>
      </c>
      <c r="J178" s="23">
        <f>'[1]Arkusz1'!M177</f>
        <v>0</v>
      </c>
      <c r="K178" s="33"/>
      <c r="L178" s="33"/>
      <c r="M178" s="25">
        <f t="shared" si="10"/>
        <v>0</v>
      </c>
      <c r="N178" s="23">
        <f t="shared" si="11"/>
        <v>369194</v>
      </c>
    </row>
    <row r="179" spans="1:14" ht="15">
      <c r="A179" s="40"/>
      <c r="B179" s="31"/>
      <c r="C179" s="27">
        <v>3020</v>
      </c>
      <c r="D179" s="46" t="s">
        <v>61</v>
      </c>
      <c r="E179" s="23">
        <f>'[1]Arkusz1'!N178</f>
        <v>163781</v>
      </c>
      <c r="F179" s="23">
        <f>'[1]Arkusz1'!I178</f>
        <v>163781</v>
      </c>
      <c r="G179" s="33"/>
      <c r="H179" s="33"/>
      <c r="I179" s="24">
        <f t="shared" si="9"/>
        <v>163781</v>
      </c>
      <c r="J179" s="23">
        <f>'[1]Arkusz1'!M178</f>
        <v>0</v>
      </c>
      <c r="K179" s="33"/>
      <c r="L179" s="33"/>
      <c r="M179" s="25">
        <f t="shared" si="10"/>
        <v>0</v>
      </c>
      <c r="N179" s="23">
        <f t="shared" si="11"/>
        <v>163781</v>
      </c>
    </row>
    <row r="180" spans="1:14" ht="15">
      <c r="A180" s="40"/>
      <c r="B180" s="31"/>
      <c r="C180" s="27">
        <v>4010</v>
      </c>
      <c r="D180" s="31" t="s">
        <v>113</v>
      </c>
      <c r="E180" s="23">
        <f>'[1]Arkusz1'!N179</f>
        <v>1660369</v>
      </c>
      <c r="F180" s="23">
        <f>'[1]Arkusz1'!I179</f>
        <v>1660369</v>
      </c>
      <c r="G180" s="33"/>
      <c r="H180" s="33"/>
      <c r="I180" s="24">
        <f t="shared" si="9"/>
        <v>1660369</v>
      </c>
      <c r="J180" s="23">
        <f>'[1]Arkusz1'!M179</f>
        <v>0</v>
      </c>
      <c r="K180" s="33"/>
      <c r="L180" s="33"/>
      <c r="M180" s="25">
        <f t="shared" si="10"/>
        <v>0</v>
      </c>
      <c r="N180" s="23">
        <f t="shared" si="11"/>
        <v>1660369</v>
      </c>
    </row>
    <row r="181" spans="1:14" ht="12.75" customHeight="1">
      <c r="A181" s="40"/>
      <c r="B181" s="31"/>
      <c r="C181" s="27">
        <v>4040</v>
      </c>
      <c r="D181" s="31" t="s">
        <v>114</v>
      </c>
      <c r="E181" s="23">
        <f>'[1]Arkusz1'!N180</f>
        <v>129340</v>
      </c>
      <c r="F181" s="23">
        <f>'[1]Arkusz1'!I180</f>
        <v>129340</v>
      </c>
      <c r="G181" s="33"/>
      <c r="H181" s="33"/>
      <c r="I181" s="24">
        <f t="shared" si="9"/>
        <v>129340</v>
      </c>
      <c r="J181" s="23">
        <f>'[1]Arkusz1'!M180</f>
        <v>0</v>
      </c>
      <c r="K181" s="33"/>
      <c r="L181" s="33"/>
      <c r="M181" s="25">
        <f t="shared" si="10"/>
        <v>0</v>
      </c>
      <c r="N181" s="23">
        <f t="shared" si="11"/>
        <v>129340</v>
      </c>
    </row>
    <row r="182" spans="1:14" ht="15.75" customHeight="1">
      <c r="A182" s="40"/>
      <c r="B182" s="31"/>
      <c r="C182" s="27">
        <v>4110</v>
      </c>
      <c r="D182" s="31" t="s">
        <v>87</v>
      </c>
      <c r="E182" s="23">
        <f>'[1]Arkusz1'!N181</f>
        <v>294055</v>
      </c>
      <c r="F182" s="23">
        <f>'[1]Arkusz1'!I181</f>
        <v>294055</v>
      </c>
      <c r="G182" s="33"/>
      <c r="H182" s="33"/>
      <c r="I182" s="24">
        <f t="shared" si="9"/>
        <v>294055</v>
      </c>
      <c r="J182" s="23">
        <f>'[1]Arkusz1'!M181</f>
        <v>0</v>
      </c>
      <c r="K182" s="33"/>
      <c r="L182" s="33"/>
      <c r="M182" s="25">
        <f t="shared" si="10"/>
        <v>0</v>
      </c>
      <c r="N182" s="23">
        <f t="shared" si="11"/>
        <v>294055</v>
      </c>
    </row>
    <row r="183" spans="1:14" ht="15">
      <c r="A183" s="40"/>
      <c r="B183" s="31"/>
      <c r="C183" s="27">
        <v>4120</v>
      </c>
      <c r="D183" s="31" t="s">
        <v>115</v>
      </c>
      <c r="E183" s="23">
        <f>'[1]Arkusz1'!N182</f>
        <v>47428</v>
      </c>
      <c r="F183" s="23">
        <f>'[1]Arkusz1'!I182</f>
        <v>47428</v>
      </c>
      <c r="G183" s="33"/>
      <c r="H183" s="33"/>
      <c r="I183" s="24">
        <f t="shared" si="9"/>
        <v>47428</v>
      </c>
      <c r="J183" s="23">
        <f>'[1]Arkusz1'!M182</f>
        <v>0</v>
      </c>
      <c r="K183" s="33"/>
      <c r="L183" s="33"/>
      <c r="M183" s="25">
        <f t="shared" si="10"/>
        <v>0</v>
      </c>
      <c r="N183" s="23">
        <f t="shared" si="11"/>
        <v>47428</v>
      </c>
    </row>
    <row r="184" spans="1:14" ht="14.25" customHeight="1">
      <c r="A184" s="40"/>
      <c r="B184" s="31"/>
      <c r="C184" s="27">
        <v>4170</v>
      </c>
      <c r="D184" s="31" t="s">
        <v>42</v>
      </c>
      <c r="E184" s="23">
        <f>'[1]Arkusz1'!N183</f>
        <v>2300</v>
      </c>
      <c r="F184" s="23">
        <f>'[1]Arkusz1'!I183</f>
        <v>2300</v>
      </c>
      <c r="G184" s="33"/>
      <c r="H184" s="33"/>
      <c r="I184" s="24">
        <f t="shared" si="9"/>
        <v>2300</v>
      </c>
      <c r="J184" s="23">
        <f>'[1]Arkusz1'!M183</f>
        <v>0</v>
      </c>
      <c r="K184" s="33"/>
      <c r="L184" s="33"/>
      <c r="M184" s="25">
        <f t="shared" si="10"/>
        <v>0</v>
      </c>
      <c r="N184" s="23">
        <f t="shared" si="11"/>
        <v>2300</v>
      </c>
    </row>
    <row r="185" spans="1:14" ht="14.25" customHeight="1">
      <c r="A185" s="40"/>
      <c r="B185" s="31"/>
      <c r="C185" s="27">
        <v>4210</v>
      </c>
      <c r="D185" s="31" t="s">
        <v>116</v>
      </c>
      <c r="E185" s="23">
        <f>'[1]Arkusz1'!N184</f>
        <v>37200</v>
      </c>
      <c r="F185" s="23">
        <f>'[1]Arkusz1'!I184</f>
        <v>37200</v>
      </c>
      <c r="G185" s="33"/>
      <c r="H185" s="33"/>
      <c r="I185" s="24">
        <f t="shared" si="9"/>
        <v>37200</v>
      </c>
      <c r="J185" s="23">
        <f>'[1]Arkusz1'!M184</f>
        <v>0</v>
      </c>
      <c r="K185" s="33"/>
      <c r="L185" s="33"/>
      <c r="M185" s="25">
        <f t="shared" si="10"/>
        <v>0</v>
      </c>
      <c r="N185" s="23">
        <f t="shared" si="11"/>
        <v>37200</v>
      </c>
    </row>
    <row r="186" spans="1:14" ht="15" customHeight="1">
      <c r="A186" s="40"/>
      <c r="B186" s="31"/>
      <c r="C186" s="27">
        <v>4240</v>
      </c>
      <c r="D186" s="46" t="s">
        <v>58</v>
      </c>
      <c r="E186" s="23">
        <f>'[1]Arkusz1'!N185</f>
        <v>6100</v>
      </c>
      <c r="F186" s="23">
        <f>'[1]Arkusz1'!I185</f>
        <v>6100</v>
      </c>
      <c r="G186" s="33"/>
      <c r="H186" s="33"/>
      <c r="I186" s="24">
        <f t="shared" si="9"/>
        <v>6100</v>
      </c>
      <c r="J186" s="23">
        <f>'[1]Arkusz1'!M185</f>
        <v>0</v>
      </c>
      <c r="K186" s="33"/>
      <c r="L186" s="33"/>
      <c r="M186" s="25">
        <f t="shared" si="10"/>
        <v>0</v>
      </c>
      <c r="N186" s="23">
        <f t="shared" si="11"/>
        <v>6100</v>
      </c>
    </row>
    <row r="187" spans="1:14" ht="15" customHeight="1">
      <c r="A187" s="40"/>
      <c r="B187" s="31"/>
      <c r="C187" s="27">
        <v>4260</v>
      </c>
      <c r="D187" s="31" t="s">
        <v>117</v>
      </c>
      <c r="E187" s="23">
        <f>'[1]Arkusz1'!N186</f>
        <v>86400</v>
      </c>
      <c r="F187" s="23">
        <f>'[1]Arkusz1'!I186</f>
        <v>86400</v>
      </c>
      <c r="G187" s="33"/>
      <c r="H187" s="33"/>
      <c r="I187" s="24">
        <f t="shared" si="9"/>
        <v>86400</v>
      </c>
      <c r="J187" s="23">
        <f>'[1]Arkusz1'!M186</f>
        <v>0</v>
      </c>
      <c r="K187" s="33"/>
      <c r="L187" s="33"/>
      <c r="M187" s="25">
        <f t="shared" si="10"/>
        <v>0</v>
      </c>
      <c r="N187" s="23">
        <f t="shared" si="11"/>
        <v>86400</v>
      </c>
    </row>
    <row r="188" spans="1:14" s="26" customFormat="1" ht="12.75" customHeight="1">
      <c r="A188" s="40"/>
      <c r="B188" s="31"/>
      <c r="C188" s="27">
        <v>4270</v>
      </c>
      <c r="D188" s="31" t="s">
        <v>43</v>
      </c>
      <c r="E188" s="23">
        <f>'[1]Arkusz1'!N187</f>
        <v>182416</v>
      </c>
      <c r="F188" s="23">
        <f>'[1]Arkusz1'!I187</f>
        <v>182416</v>
      </c>
      <c r="G188" s="39"/>
      <c r="H188" s="39"/>
      <c r="I188" s="24">
        <f t="shared" si="9"/>
        <v>182416</v>
      </c>
      <c r="J188" s="23">
        <f>'[1]Arkusz1'!M187</f>
        <v>0</v>
      </c>
      <c r="K188" s="39"/>
      <c r="L188" s="39"/>
      <c r="M188" s="25">
        <f t="shared" si="10"/>
        <v>0</v>
      </c>
      <c r="N188" s="23">
        <f t="shared" si="11"/>
        <v>182416</v>
      </c>
    </row>
    <row r="189" spans="1:14" s="26" customFormat="1" ht="12.75" customHeight="1">
      <c r="A189" s="40"/>
      <c r="B189" s="31"/>
      <c r="C189" s="27">
        <v>4280</v>
      </c>
      <c r="D189" s="31" t="s">
        <v>66</v>
      </c>
      <c r="E189" s="23">
        <f>'[1]Arkusz1'!N188</f>
        <v>2810</v>
      </c>
      <c r="F189" s="23">
        <f>'[1]Arkusz1'!I188</f>
        <v>2810</v>
      </c>
      <c r="G189" s="39"/>
      <c r="H189" s="39"/>
      <c r="I189" s="24">
        <f t="shared" si="9"/>
        <v>2810</v>
      </c>
      <c r="J189" s="23">
        <f>'[1]Arkusz1'!M188</f>
        <v>0</v>
      </c>
      <c r="K189" s="39"/>
      <c r="L189" s="39"/>
      <c r="M189" s="25">
        <f t="shared" si="10"/>
        <v>0</v>
      </c>
      <c r="N189" s="23">
        <f t="shared" si="11"/>
        <v>2810</v>
      </c>
    </row>
    <row r="190" spans="1:14" ht="12.75" customHeight="1">
      <c r="A190" s="40"/>
      <c r="B190" s="31"/>
      <c r="C190" s="27">
        <v>4300</v>
      </c>
      <c r="D190" s="31" t="s">
        <v>59</v>
      </c>
      <c r="E190" s="23">
        <f>'[1]Arkusz1'!N189</f>
        <v>28700</v>
      </c>
      <c r="F190" s="23">
        <f>'[1]Arkusz1'!I189</f>
        <v>28700</v>
      </c>
      <c r="G190" s="33"/>
      <c r="H190" s="33"/>
      <c r="I190" s="24">
        <f t="shared" si="9"/>
        <v>28700</v>
      </c>
      <c r="J190" s="23">
        <f>'[1]Arkusz1'!M189</f>
        <v>0</v>
      </c>
      <c r="K190" s="33"/>
      <c r="L190" s="33"/>
      <c r="M190" s="25">
        <f t="shared" si="10"/>
        <v>0</v>
      </c>
      <c r="N190" s="23">
        <f t="shared" si="11"/>
        <v>28700</v>
      </c>
    </row>
    <row r="191" spans="1:14" ht="12.75" customHeight="1">
      <c r="A191" s="40"/>
      <c r="B191" s="31"/>
      <c r="C191" s="27">
        <v>4350</v>
      </c>
      <c r="D191" s="31" t="s">
        <v>67</v>
      </c>
      <c r="E191" s="23">
        <f>'[1]Arkusz1'!N190</f>
        <v>770</v>
      </c>
      <c r="F191" s="23">
        <f>'[1]Arkusz1'!I190</f>
        <v>770</v>
      </c>
      <c r="G191" s="33"/>
      <c r="H191" s="33"/>
      <c r="I191" s="24">
        <f t="shared" si="9"/>
        <v>770</v>
      </c>
      <c r="J191" s="23">
        <f>'[1]Arkusz1'!M190</f>
        <v>0</v>
      </c>
      <c r="K191" s="33"/>
      <c r="L191" s="33"/>
      <c r="M191" s="25">
        <f t="shared" si="10"/>
        <v>0</v>
      </c>
      <c r="N191" s="23">
        <f t="shared" si="11"/>
        <v>770</v>
      </c>
    </row>
    <row r="192" spans="1:14" ht="12.75" customHeight="1">
      <c r="A192" s="40"/>
      <c r="B192" s="31"/>
      <c r="C192" s="27">
        <v>4370</v>
      </c>
      <c r="D192" s="37" t="s">
        <v>69</v>
      </c>
      <c r="E192" s="23">
        <f>'[1]Arkusz1'!N191</f>
        <v>3400</v>
      </c>
      <c r="F192" s="23">
        <f>'[1]Arkusz1'!I191</f>
        <v>3400</v>
      </c>
      <c r="G192" s="32"/>
      <c r="H192" s="32"/>
      <c r="I192" s="24">
        <f t="shared" si="9"/>
        <v>3400</v>
      </c>
      <c r="J192" s="23">
        <f>'[1]Arkusz1'!M191</f>
        <v>0</v>
      </c>
      <c r="K192" s="33"/>
      <c r="L192" s="33"/>
      <c r="M192" s="25">
        <f t="shared" si="10"/>
        <v>0</v>
      </c>
      <c r="N192" s="23">
        <f t="shared" si="11"/>
        <v>3400</v>
      </c>
    </row>
    <row r="193" spans="1:14" ht="12.75" customHeight="1">
      <c r="A193" s="40"/>
      <c r="B193" s="31"/>
      <c r="C193" s="27">
        <v>4410</v>
      </c>
      <c r="D193" s="31" t="s">
        <v>70</v>
      </c>
      <c r="E193" s="23">
        <f>'[1]Arkusz1'!N192</f>
        <v>6500</v>
      </c>
      <c r="F193" s="23">
        <f>'[1]Arkusz1'!I192</f>
        <v>6500</v>
      </c>
      <c r="G193" s="32"/>
      <c r="H193" s="32"/>
      <c r="I193" s="24">
        <f t="shared" si="9"/>
        <v>6500</v>
      </c>
      <c r="J193" s="23">
        <f>'[1]Arkusz1'!M192</f>
        <v>0</v>
      </c>
      <c r="K193" s="33"/>
      <c r="L193" s="33"/>
      <c r="M193" s="25">
        <f t="shared" si="10"/>
        <v>0</v>
      </c>
      <c r="N193" s="23">
        <f t="shared" si="11"/>
        <v>6500</v>
      </c>
    </row>
    <row r="194" spans="1:14" ht="12.75" customHeight="1">
      <c r="A194" s="40"/>
      <c r="B194" s="31"/>
      <c r="C194" s="27">
        <v>4430</v>
      </c>
      <c r="D194" s="31" t="s">
        <v>78</v>
      </c>
      <c r="E194" s="23">
        <f>'[1]Arkusz1'!N193</f>
        <v>2000</v>
      </c>
      <c r="F194" s="23">
        <f>'[1]Arkusz1'!I193</f>
        <v>2000</v>
      </c>
      <c r="G194" s="32"/>
      <c r="H194" s="32"/>
      <c r="I194" s="24">
        <f t="shared" si="9"/>
        <v>2000</v>
      </c>
      <c r="J194" s="23">
        <f>'[1]Arkusz1'!M193</f>
        <v>0</v>
      </c>
      <c r="K194" s="33"/>
      <c r="L194" s="33"/>
      <c r="M194" s="25">
        <f t="shared" si="10"/>
        <v>0</v>
      </c>
      <c r="N194" s="23">
        <f t="shared" si="11"/>
        <v>2000</v>
      </c>
    </row>
    <row r="195" spans="1:14" ht="12.75" customHeight="1">
      <c r="A195" s="40"/>
      <c r="B195" s="31"/>
      <c r="C195" s="27">
        <v>4440</v>
      </c>
      <c r="D195" s="31" t="s">
        <v>118</v>
      </c>
      <c r="E195" s="23">
        <f>'[1]Arkusz1'!N194</f>
        <v>98354</v>
      </c>
      <c r="F195" s="23">
        <f>'[1]Arkusz1'!I194</f>
        <v>98354</v>
      </c>
      <c r="G195" s="32"/>
      <c r="H195" s="32"/>
      <c r="I195" s="24">
        <f t="shared" si="9"/>
        <v>98354</v>
      </c>
      <c r="J195" s="23">
        <f>'[1]Arkusz1'!M194</f>
        <v>0</v>
      </c>
      <c r="K195" s="33"/>
      <c r="L195" s="33"/>
      <c r="M195" s="25">
        <f t="shared" si="10"/>
        <v>0</v>
      </c>
      <c r="N195" s="23">
        <f t="shared" si="11"/>
        <v>98354</v>
      </c>
    </row>
    <row r="196" spans="1:14" ht="12.75" customHeight="1">
      <c r="A196" s="40"/>
      <c r="B196" s="31"/>
      <c r="C196" s="27">
        <v>4480</v>
      </c>
      <c r="D196" s="31" t="s">
        <v>119</v>
      </c>
      <c r="E196" s="23">
        <f>'[1]Arkusz1'!N195</f>
        <v>208</v>
      </c>
      <c r="F196" s="23">
        <f>'[1]Arkusz1'!I195</f>
        <v>208</v>
      </c>
      <c r="G196" s="32"/>
      <c r="H196" s="32"/>
      <c r="I196" s="24">
        <f t="shared" si="9"/>
        <v>208</v>
      </c>
      <c r="J196" s="23">
        <f>'[1]Arkusz1'!M195</f>
        <v>0</v>
      </c>
      <c r="K196" s="33"/>
      <c r="L196" s="33"/>
      <c r="M196" s="25">
        <f t="shared" si="10"/>
        <v>0</v>
      </c>
      <c r="N196" s="23">
        <f t="shared" si="11"/>
        <v>208</v>
      </c>
    </row>
    <row r="197" spans="1:14" ht="12.75" customHeight="1">
      <c r="A197" s="40"/>
      <c r="B197" s="31"/>
      <c r="C197" s="27">
        <v>4700</v>
      </c>
      <c r="D197" s="31" t="s">
        <v>73</v>
      </c>
      <c r="E197" s="23">
        <f>'[1]Arkusz1'!N196</f>
        <v>300</v>
      </c>
      <c r="F197" s="23">
        <f>'[1]Arkusz1'!I196</f>
        <v>300</v>
      </c>
      <c r="G197" s="32"/>
      <c r="H197" s="32"/>
      <c r="I197" s="24">
        <f t="shared" si="9"/>
        <v>300</v>
      </c>
      <c r="J197" s="23">
        <f>'[1]Arkusz1'!M196</f>
        <v>0</v>
      </c>
      <c r="K197" s="33"/>
      <c r="L197" s="33"/>
      <c r="M197" s="25">
        <f t="shared" si="10"/>
        <v>0</v>
      </c>
      <c r="N197" s="23">
        <f t="shared" si="11"/>
        <v>300</v>
      </c>
    </row>
    <row r="198" spans="1:14" ht="12.75" customHeight="1">
      <c r="A198" s="40"/>
      <c r="B198" s="31"/>
      <c r="C198" s="27"/>
      <c r="D198" s="31"/>
      <c r="E198" s="23"/>
      <c r="F198" s="23"/>
      <c r="G198" s="32"/>
      <c r="H198" s="32"/>
      <c r="I198" s="24"/>
      <c r="J198" s="23"/>
      <c r="K198" s="33"/>
      <c r="L198" s="33"/>
      <c r="M198" s="25"/>
      <c r="N198" s="23"/>
    </row>
    <row r="199" spans="1:14" ht="12.75" customHeight="1">
      <c r="A199" s="40"/>
      <c r="B199" s="29">
        <v>80103</v>
      </c>
      <c r="C199" s="28"/>
      <c r="D199" s="29" t="s">
        <v>120</v>
      </c>
      <c r="E199" s="23">
        <f>'[1]Arkusz1'!N198</f>
        <v>282349</v>
      </c>
      <c r="F199" s="23">
        <f>'[1]Arkusz1'!I198</f>
        <v>282349</v>
      </c>
      <c r="G199" s="30">
        <f>SUM(G200:G214)</f>
        <v>0</v>
      </c>
      <c r="H199" s="30">
        <f>SUM(H200:H214)</f>
        <v>0</v>
      </c>
      <c r="I199" s="24">
        <f t="shared" si="9"/>
        <v>282349</v>
      </c>
      <c r="J199" s="23">
        <f>'[1]Arkusz1'!M198</f>
        <v>0</v>
      </c>
      <c r="K199" s="30">
        <f>SUM(K200:K214)</f>
        <v>0</v>
      </c>
      <c r="L199" s="30">
        <f>SUM(L200:L214)</f>
        <v>0</v>
      </c>
      <c r="M199" s="25">
        <f t="shared" si="10"/>
        <v>0</v>
      </c>
      <c r="N199" s="23">
        <f t="shared" si="11"/>
        <v>282349</v>
      </c>
    </row>
    <row r="200" spans="1:14" ht="15.75" customHeight="1">
      <c r="A200" s="40"/>
      <c r="B200" s="31"/>
      <c r="C200" s="27"/>
      <c r="D200" s="31" t="s">
        <v>110</v>
      </c>
      <c r="E200" s="23"/>
      <c r="F200" s="23"/>
      <c r="G200" s="32"/>
      <c r="H200" s="32"/>
      <c r="I200" s="24"/>
      <c r="J200" s="23"/>
      <c r="K200" s="33"/>
      <c r="L200" s="33"/>
      <c r="M200" s="25"/>
      <c r="N200" s="23"/>
    </row>
    <row r="201" spans="1:14" ht="14.25" customHeight="1">
      <c r="A201" s="40"/>
      <c r="B201" s="31"/>
      <c r="C201" s="27"/>
      <c r="D201" s="31" t="s">
        <v>111</v>
      </c>
      <c r="E201" s="23"/>
      <c r="F201" s="23"/>
      <c r="G201" s="32"/>
      <c r="H201" s="32"/>
      <c r="I201" s="24"/>
      <c r="J201" s="23"/>
      <c r="K201" s="33"/>
      <c r="L201" s="33"/>
      <c r="M201" s="25"/>
      <c r="N201" s="23"/>
    </row>
    <row r="202" spans="1:14" ht="15">
      <c r="A202" s="40"/>
      <c r="B202" s="31"/>
      <c r="C202" s="27">
        <v>2590</v>
      </c>
      <c r="D202" s="31" t="s">
        <v>112</v>
      </c>
      <c r="E202" s="23">
        <f>'[1]Arkusz1'!N201</f>
        <v>44010</v>
      </c>
      <c r="F202" s="23">
        <f>'[1]Arkusz1'!I201</f>
        <v>44010</v>
      </c>
      <c r="G202" s="32"/>
      <c r="H202" s="32"/>
      <c r="I202" s="24">
        <f t="shared" si="9"/>
        <v>44010</v>
      </c>
      <c r="J202" s="23">
        <f>'[1]Arkusz1'!M201</f>
        <v>0</v>
      </c>
      <c r="K202" s="33"/>
      <c r="L202" s="33"/>
      <c r="M202" s="25">
        <f t="shared" si="10"/>
        <v>0</v>
      </c>
      <c r="N202" s="23">
        <f t="shared" si="11"/>
        <v>44010</v>
      </c>
    </row>
    <row r="203" spans="1:14" ht="15">
      <c r="A203" s="40"/>
      <c r="B203" s="31"/>
      <c r="C203" s="27">
        <v>3020</v>
      </c>
      <c r="D203" s="46" t="s">
        <v>61</v>
      </c>
      <c r="E203" s="23">
        <f>'[1]Arkusz1'!N202</f>
        <v>17363</v>
      </c>
      <c r="F203" s="23">
        <f>'[1]Arkusz1'!I202</f>
        <v>17363</v>
      </c>
      <c r="G203" s="32"/>
      <c r="H203" s="32"/>
      <c r="I203" s="24">
        <f t="shared" si="9"/>
        <v>17363</v>
      </c>
      <c r="J203" s="23">
        <f>'[1]Arkusz1'!M202</f>
        <v>0</v>
      </c>
      <c r="K203" s="33"/>
      <c r="L203" s="33"/>
      <c r="M203" s="25">
        <f t="shared" si="10"/>
        <v>0</v>
      </c>
      <c r="N203" s="23">
        <f t="shared" si="11"/>
        <v>17363</v>
      </c>
    </row>
    <row r="204" spans="1:14" ht="15">
      <c r="A204" s="40"/>
      <c r="B204" s="31"/>
      <c r="C204" s="27">
        <v>4010</v>
      </c>
      <c r="D204" s="31" t="s">
        <v>113</v>
      </c>
      <c r="E204" s="23">
        <f>'[1]Arkusz1'!N203</f>
        <v>154037</v>
      </c>
      <c r="F204" s="23">
        <f>'[1]Arkusz1'!I203</f>
        <v>154037</v>
      </c>
      <c r="G204" s="32"/>
      <c r="H204" s="32"/>
      <c r="I204" s="24">
        <f t="shared" si="9"/>
        <v>154037</v>
      </c>
      <c r="J204" s="23">
        <f>'[1]Arkusz1'!M203</f>
        <v>0</v>
      </c>
      <c r="K204" s="33"/>
      <c r="L204" s="33"/>
      <c r="M204" s="25">
        <f t="shared" si="10"/>
        <v>0</v>
      </c>
      <c r="N204" s="23">
        <f t="shared" si="11"/>
        <v>154037</v>
      </c>
    </row>
    <row r="205" spans="1:14" ht="12.75" customHeight="1">
      <c r="A205" s="40"/>
      <c r="B205" s="31"/>
      <c r="C205" s="27">
        <v>4040</v>
      </c>
      <c r="D205" s="31" t="s">
        <v>114</v>
      </c>
      <c r="E205" s="23">
        <f>'[1]Arkusz1'!N204</f>
        <v>10172</v>
      </c>
      <c r="F205" s="23">
        <f>'[1]Arkusz1'!I204</f>
        <v>10172</v>
      </c>
      <c r="G205" s="32"/>
      <c r="H205" s="32"/>
      <c r="I205" s="24">
        <f t="shared" si="9"/>
        <v>10172</v>
      </c>
      <c r="J205" s="23">
        <f>'[1]Arkusz1'!M204</f>
        <v>0</v>
      </c>
      <c r="K205" s="33"/>
      <c r="L205" s="33"/>
      <c r="M205" s="25">
        <f t="shared" si="10"/>
        <v>0</v>
      </c>
      <c r="N205" s="23">
        <f t="shared" si="11"/>
        <v>10172</v>
      </c>
    </row>
    <row r="206" spans="1:14" ht="12.75" customHeight="1">
      <c r="A206" s="40"/>
      <c r="B206" s="31"/>
      <c r="C206" s="27">
        <v>4110</v>
      </c>
      <c r="D206" s="31" t="s">
        <v>87</v>
      </c>
      <c r="E206" s="23">
        <f>'[1]Arkusz1'!N205</f>
        <v>27451</v>
      </c>
      <c r="F206" s="23">
        <f>'[1]Arkusz1'!I205</f>
        <v>27451</v>
      </c>
      <c r="G206" s="32"/>
      <c r="H206" s="32"/>
      <c r="I206" s="24">
        <f t="shared" si="9"/>
        <v>27451</v>
      </c>
      <c r="J206" s="23">
        <f>'[1]Arkusz1'!M205</f>
        <v>0</v>
      </c>
      <c r="K206" s="33"/>
      <c r="L206" s="33"/>
      <c r="M206" s="25">
        <f t="shared" si="10"/>
        <v>0</v>
      </c>
      <c r="N206" s="23">
        <f t="shared" si="11"/>
        <v>27451</v>
      </c>
    </row>
    <row r="207" spans="1:14" s="26" customFormat="1" ht="12.75" customHeight="1">
      <c r="A207" s="40"/>
      <c r="B207" s="31"/>
      <c r="C207" s="27">
        <v>4120</v>
      </c>
      <c r="D207" s="31" t="s">
        <v>115</v>
      </c>
      <c r="E207" s="23">
        <f>'[1]Arkusz1'!N206</f>
        <v>4427</v>
      </c>
      <c r="F207" s="23">
        <f>'[1]Arkusz1'!I206</f>
        <v>4427</v>
      </c>
      <c r="G207" s="34"/>
      <c r="H207" s="34"/>
      <c r="I207" s="24">
        <f t="shared" si="9"/>
        <v>4427</v>
      </c>
      <c r="J207" s="23">
        <f>'[1]Arkusz1'!M206</f>
        <v>0</v>
      </c>
      <c r="K207" s="39"/>
      <c r="L207" s="39"/>
      <c r="M207" s="25">
        <f t="shared" si="10"/>
        <v>0</v>
      </c>
      <c r="N207" s="23">
        <f t="shared" si="11"/>
        <v>4427</v>
      </c>
    </row>
    <row r="208" spans="1:14" ht="12.75" customHeight="1">
      <c r="A208" s="40"/>
      <c r="B208" s="31"/>
      <c r="C208" s="27">
        <v>4210</v>
      </c>
      <c r="D208" s="31" t="s">
        <v>116</v>
      </c>
      <c r="E208" s="23">
        <f>'[1]Arkusz1'!N207</f>
        <v>2450</v>
      </c>
      <c r="F208" s="23">
        <f>'[1]Arkusz1'!I207</f>
        <v>2450</v>
      </c>
      <c r="G208" s="32"/>
      <c r="H208" s="32"/>
      <c r="I208" s="24">
        <f t="shared" si="9"/>
        <v>2450</v>
      </c>
      <c r="J208" s="23">
        <f>'[1]Arkusz1'!M207</f>
        <v>0</v>
      </c>
      <c r="K208" s="33"/>
      <c r="L208" s="33"/>
      <c r="M208" s="25">
        <f t="shared" si="10"/>
        <v>0</v>
      </c>
      <c r="N208" s="23">
        <f t="shared" si="11"/>
        <v>2450</v>
      </c>
    </row>
    <row r="209" spans="1:14" ht="12.75" customHeight="1">
      <c r="A209" s="40"/>
      <c r="B209" s="31"/>
      <c r="C209" s="27">
        <v>4240</v>
      </c>
      <c r="D209" s="46" t="s">
        <v>58</v>
      </c>
      <c r="E209" s="23">
        <f>'[1]Arkusz1'!N208</f>
        <v>2100</v>
      </c>
      <c r="F209" s="23">
        <f>'[1]Arkusz1'!I208</f>
        <v>2100</v>
      </c>
      <c r="G209" s="32"/>
      <c r="H209" s="32"/>
      <c r="I209" s="24">
        <f t="shared" si="9"/>
        <v>2100</v>
      </c>
      <c r="J209" s="23">
        <f>'[1]Arkusz1'!M208</f>
        <v>0</v>
      </c>
      <c r="K209" s="33"/>
      <c r="L209" s="33"/>
      <c r="M209" s="25">
        <f t="shared" si="10"/>
        <v>0</v>
      </c>
      <c r="N209" s="23">
        <f t="shared" si="11"/>
        <v>2100</v>
      </c>
    </row>
    <row r="210" spans="1:14" ht="12.75" customHeight="1">
      <c r="A210" s="40"/>
      <c r="B210" s="31"/>
      <c r="C210" s="27">
        <v>4260</v>
      </c>
      <c r="D210" s="31" t="s">
        <v>117</v>
      </c>
      <c r="E210" s="23">
        <f>'[1]Arkusz1'!N209</f>
        <v>5300</v>
      </c>
      <c r="F210" s="23">
        <f>'[1]Arkusz1'!I209</f>
        <v>5300</v>
      </c>
      <c r="G210" s="32"/>
      <c r="H210" s="32"/>
      <c r="I210" s="24">
        <f t="shared" si="9"/>
        <v>5300</v>
      </c>
      <c r="J210" s="23">
        <f>'[1]Arkusz1'!M209</f>
        <v>0</v>
      </c>
      <c r="K210" s="33"/>
      <c r="L210" s="33"/>
      <c r="M210" s="25">
        <f t="shared" si="10"/>
        <v>0</v>
      </c>
      <c r="N210" s="23">
        <f t="shared" si="11"/>
        <v>5300</v>
      </c>
    </row>
    <row r="211" spans="1:14" ht="12.75" customHeight="1">
      <c r="A211" s="40"/>
      <c r="B211" s="31"/>
      <c r="C211" s="27">
        <v>4280</v>
      </c>
      <c r="D211" s="31" t="s">
        <v>66</v>
      </c>
      <c r="E211" s="23">
        <f>'[1]Arkusz1'!N210</f>
        <v>300</v>
      </c>
      <c r="F211" s="23">
        <f>'[1]Arkusz1'!I210</f>
        <v>300</v>
      </c>
      <c r="G211" s="32"/>
      <c r="H211" s="32"/>
      <c r="I211" s="24">
        <f t="shared" si="9"/>
        <v>300</v>
      </c>
      <c r="J211" s="23">
        <f>'[1]Arkusz1'!M210</f>
        <v>0</v>
      </c>
      <c r="K211" s="33"/>
      <c r="L211" s="33"/>
      <c r="M211" s="25">
        <f t="shared" si="10"/>
        <v>0</v>
      </c>
      <c r="N211" s="23">
        <f t="shared" si="11"/>
        <v>300</v>
      </c>
    </row>
    <row r="212" spans="1:14" ht="12.75" customHeight="1">
      <c r="A212" s="40"/>
      <c r="B212" s="31"/>
      <c r="C212" s="27">
        <v>4300</v>
      </c>
      <c r="D212" s="31" t="s">
        <v>59</v>
      </c>
      <c r="E212" s="23">
        <f>'[1]Arkusz1'!N211</f>
        <v>2550</v>
      </c>
      <c r="F212" s="23">
        <f>'[1]Arkusz1'!I211</f>
        <v>2550</v>
      </c>
      <c r="G212" s="32"/>
      <c r="H212" s="32"/>
      <c r="I212" s="24">
        <f t="shared" si="9"/>
        <v>2550</v>
      </c>
      <c r="J212" s="23">
        <f>'[1]Arkusz1'!M211</f>
        <v>0</v>
      </c>
      <c r="K212" s="33"/>
      <c r="L212" s="33"/>
      <c r="M212" s="25">
        <f t="shared" si="10"/>
        <v>0</v>
      </c>
      <c r="N212" s="23">
        <f t="shared" si="11"/>
        <v>2550</v>
      </c>
    </row>
    <row r="213" spans="1:14" ht="27.75" customHeight="1">
      <c r="A213" s="40"/>
      <c r="B213" s="31"/>
      <c r="C213" s="27">
        <v>4370</v>
      </c>
      <c r="D213" s="37" t="s">
        <v>69</v>
      </c>
      <c r="E213" s="23">
        <f>'[1]Arkusz1'!N212</f>
        <v>300</v>
      </c>
      <c r="F213" s="23">
        <f>'[1]Arkusz1'!I212</f>
        <v>300</v>
      </c>
      <c r="G213" s="32"/>
      <c r="H213" s="32"/>
      <c r="I213" s="24">
        <f t="shared" si="9"/>
        <v>300</v>
      </c>
      <c r="J213" s="23">
        <f>'[1]Arkusz1'!M212</f>
        <v>0</v>
      </c>
      <c r="K213" s="33"/>
      <c r="L213" s="33"/>
      <c r="M213" s="25">
        <f t="shared" si="10"/>
        <v>0</v>
      </c>
      <c r="N213" s="23">
        <f t="shared" si="11"/>
        <v>300</v>
      </c>
    </row>
    <row r="214" spans="1:14" s="26" customFormat="1" ht="15" customHeight="1">
      <c r="A214" s="40"/>
      <c r="B214" s="31"/>
      <c r="C214" s="27">
        <v>4440</v>
      </c>
      <c r="D214" s="31" t="s">
        <v>118</v>
      </c>
      <c r="E214" s="23">
        <f>'[1]Arkusz1'!N213</f>
        <v>11889</v>
      </c>
      <c r="F214" s="23">
        <f>'[1]Arkusz1'!I213</f>
        <v>11889</v>
      </c>
      <c r="G214" s="34"/>
      <c r="H214" s="34"/>
      <c r="I214" s="24">
        <f t="shared" si="9"/>
        <v>11889</v>
      </c>
      <c r="J214" s="23">
        <f>'[1]Arkusz1'!M213</f>
        <v>0</v>
      </c>
      <c r="K214" s="39"/>
      <c r="L214" s="39"/>
      <c r="M214" s="25">
        <f t="shared" si="10"/>
        <v>0</v>
      </c>
      <c r="N214" s="23">
        <f t="shared" si="11"/>
        <v>11889</v>
      </c>
    </row>
    <row r="215" spans="1:14" ht="12.75" customHeight="1">
      <c r="A215" s="40"/>
      <c r="B215" s="31"/>
      <c r="C215" s="27"/>
      <c r="D215" s="31"/>
      <c r="E215" s="23"/>
      <c r="F215" s="23"/>
      <c r="G215" s="32"/>
      <c r="H215" s="32"/>
      <c r="I215" s="24"/>
      <c r="J215" s="23"/>
      <c r="K215" s="33"/>
      <c r="L215" s="33"/>
      <c r="M215" s="25"/>
      <c r="N215" s="23"/>
    </row>
    <row r="216" spans="1:14" ht="12.75" customHeight="1">
      <c r="A216" s="40"/>
      <c r="B216" s="29">
        <v>80104</v>
      </c>
      <c r="C216" s="28"/>
      <c r="D216" s="29" t="s">
        <v>121</v>
      </c>
      <c r="E216" s="23">
        <f>'[1]Arkusz1'!N215</f>
        <v>324301</v>
      </c>
      <c r="F216" s="23">
        <f>'[1]Arkusz1'!I215</f>
        <v>304301</v>
      </c>
      <c r="G216" s="30">
        <f>SUM(G217:G235)</f>
        <v>30900</v>
      </c>
      <c r="H216" s="30">
        <f>SUM(H217:H235)</f>
        <v>0</v>
      </c>
      <c r="I216" s="24">
        <f t="shared" si="9"/>
        <v>335201</v>
      </c>
      <c r="J216" s="23">
        <f>'[1]Arkusz1'!M215</f>
        <v>20000</v>
      </c>
      <c r="K216" s="30">
        <f>SUM(K217:K235)</f>
        <v>0</v>
      </c>
      <c r="L216" s="30">
        <f>SUM(L217:L235)</f>
        <v>0</v>
      </c>
      <c r="M216" s="25">
        <f t="shared" si="10"/>
        <v>20000</v>
      </c>
      <c r="N216" s="23">
        <f t="shared" si="11"/>
        <v>355201</v>
      </c>
    </row>
    <row r="217" spans="1:14" ht="12.75" customHeight="1">
      <c r="A217" s="40"/>
      <c r="B217" s="29"/>
      <c r="C217" s="28"/>
      <c r="D217" s="31" t="s">
        <v>122</v>
      </c>
      <c r="E217" s="23"/>
      <c r="F217" s="23"/>
      <c r="G217" s="32"/>
      <c r="H217" s="32"/>
      <c r="I217" s="24"/>
      <c r="J217" s="23">
        <f>'[1]Arkusz1'!M216</f>
        <v>0</v>
      </c>
      <c r="K217" s="33"/>
      <c r="L217" s="33"/>
      <c r="M217" s="25">
        <f t="shared" si="10"/>
        <v>0</v>
      </c>
      <c r="N217" s="23">
        <f t="shared" si="11"/>
        <v>0</v>
      </c>
    </row>
    <row r="218" spans="1:14" ht="12.75" customHeight="1">
      <c r="A218" s="40"/>
      <c r="B218" s="29"/>
      <c r="C218" s="27">
        <v>2310</v>
      </c>
      <c r="D218" s="31" t="s">
        <v>123</v>
      </c>
      <c r="E218" s="23">
        <f>'[1]Arkusz1'!N217</f>
        <v>31722</v>
      </c>
      <c r="F218" s="23">
        <f>'[1]Arkusz1'!I217</f>
        <v>31722</v>
      </c>
      <c r="G218" s="32">
        <v>30900</v>
      </c>
      <c r="H218" s="32"/>
      <c r="I218" s="24">
        <f aca="true" t="shared" si="13" ref="I218:I281">F218+G218-H218</f>
        <v>62622</v>
      </c>
      <c r="J218" s="23">
        <f>'[1]Arkusz1'!M217</f>
        <v>0</v>
      </c>
      <c r="K218" s="33"/>
      <c r="L218" s="33"/>
      <c r="M218" s="25">
        <f aca="true" t="shared" si="14" ref="M218:M281">J218+K218-L218</f>
        <v>0</v>
      </c>
      <c r="N218" s="23">
        <f aca="true" t="shared" si="15" ref="N218:N281">I218+M218</f>
        <v>62622</v>
      </c>
    </row>
    <row r="219" spans="1:14" ht="15">
      <c r="A219" s="40"/>
      <c r="B219" s="31"/>
      <c r="C219" s="27">
        <v>3020</v>
      </c>
      <c r="D219" s="46" t="s">
        <v>61</v>
      </c>
      <c r="E219" s="23">
        <f>'[1]Arkusz1'!N218</f>
        <v>17123</v>
      </c>
      <c r="F219" s="23">
        <f>'[1]Arkusz1'!I218</f>
        <v>17123</v>
      </c>
      <c r="G219" s="32"/>
      <c r="H219" s="32"/>
      <c r="I219" s="24">
        <f t="shared" si="13"/>
        <v>17123</v>
      </c>
      <c r="J219" s="23">
        <f>'[1]Arkusz1'!M218</f>
        <v>0</v>
      </c>
      <c r="K219" s="33"/>
      <c r="L219" s="33"/>
      <c r="M219" s="25">
        <f t="shared" si="14"/>
        <v>0</v>
      </c>
      <c r="N219" s="23">
        <f t="shared" si="15"/>
        <v>17123</v>
      </c>
    </row>
    <row r="220" spans="1:14" ht="12.75" customHeight="1">
      <c r="A220" s="40"/>
      <c r="B220" s="31"/>
      <c r="C220" s="27">
        <v>4010</v>
      </c>
      <c r="D220" s="31" t="s">
        <v>113</v>
      </c>
      <c r="E220" s="23">
        <f>'[1]Arkusz1'!N219</f>
        <v>159876</v>
      </c>
      <c r="F220" s="23">
        <f>'[1]Arkusz1'!I219</f>
        <v>159876</v>
      </c>
      <c r="G220" s="32"/>
      <c r="H220" s="32"/>
      <c r="I220" s="24">
        <f t="shared" si="13"/>
        <v>159876</v>
      </c>
      <c r="J220" s="23">
        <f>'[1]Arkusz1'!M219</f>
        <v>0</v>
      </c>
      <c r="K220" s="33"/>
      <c r="L220" s="33"/>
      <c r="M220" s="25">
        <f t="shared" si="14"/>
        <v>0</v>
      </c>
      <c r="N220" s="23">
        <f t="shared" si="15"/>
        <v>159876</v>
      </c>
    </row>
    <row r="221" spans="1:14" ht="15">
      <c r="A221" s="40"/>
      <c r="B221" s="31"/>
      <c r="C221" s="27">
        <v>4040</v>
      </c>
      <c r="D221" s="31" t="s">
        <v>124</v>
      </c>
      <c r="E221" s="23">
        <f>'[1]Arkusz1'!N220</f>
        <v>12671</v>
      </c>
      <c r="F221" s="23">
        <f>'[1]Arkusz1'!I220</f>
        <v>12671</v>
      </c>
      <c r="G221" s="32"/>
      <c r="H221" s="32"/>
      <c r="I221" s="24">
        <f t="shared" si="13"/>
        <v>12671</v>
      </c>
      <c r="J221" s="23">
        <f>'[1]Arkusz1'!M220</f>
        <v>0</v>
      </c>
      <c r="K221" s="33"/>
      <c r="L221" s="33"/>
      <c r="M221" s="25">
        <f t="shared" si="14"/>
        <v>0</v>
      </c>
      <c r="N221" s="23">
        <f t="shared" si="15"/>
        <v>12671</v>
      </c>
    </row>
    <row r="222" spans="1:14" ht="15">
      <c r="A222" s="40"/>
      <c r="B222" s="31"/>
      <c r="C222" s="27">
        <v>4110</v>
      </c>
      <c r="D222" s="31" t="s">
        <v>87</v>
      </c>
      <c r="E222" s="23">
        <f>'[1]Arkusz1'!N221</f>
        <v>28637</v>
      </c>
      <c r="F222" s="23">
        <f>'[1]Arkusz1'!I221</f>
        <v>28637</v>
      </c>
      <c r="G222" s="32"/>
      <c r="H222" s="32"/>
      <c r="I222" s="24">
        <f t="shared" si="13"/>
        <v>28637</v>
      </c>
      <c r="J222" s="23">
        <f>'[1]Arkusz1'!M221</f>
        <v>0</v>
      </c>
      <c r="K222" s="33"/>
      <c r="L222" s="33"/>
      <c r="M222" s="25">
        <f t="shared" si="14"/>
        <v>0</v>
      </c>
      <c r="N222" s="23">
        <f t="shared" si="15"/>
        <v>28637</v>
      </c>
    </row>
    <row r="223" spans="1:14" s="26" customFormat="1" ht="12.75" customHeight="1">
      <c r="A223" s="40"/>
      <c r="B223" s="31"/>
      <c r="C223" s="27">
        <v>4120</v>
      </c>
      <c r="D223" s="31" t="s">
        <v>115</v>
      </c>
      <c r="E223" s="23">
        <f>'[1]Arkusz1'!N222</f>
        <v>4619</v>
      </c>
      <c r="F223" s="23">
        <f>'[1]Arkusz1'!I222</f>
        <v>4619</v>
      </c>
      <c r="G223" s="39"/>
      <c r="H223" s="39"/>
      <c r="I223" s="24">
        <f t="shared" si="13"/>
        <v>4619</v>
      </c>
      <c r="J223" s="23">
        <f>'[1]Arkusz1'!M222</f>
        <v>0</v>
      </c>
      <c r="K223" s="39"/>
      <c r="L223" s="39"/>
      <c r="M223" s="25">
        <f t="shared" si="14"/>
        <v>0</v>
      </c>
      <c r="N223" s="23">
        <f t="shared" si="15"/>
        <v>4619</v>
      </c>
    </row>
    <row r="224" spans="1:14" ht="24.75" customHeight="1">
      <c r="A224" s="40"/>
      <c r="B224" s="31"/>
      <c r="C224" s="27">
        <v>4170</v>
      </c>
      <c r="D224" s="31" t="s">
        <v>42</v>
      </c>
      <c r="E224" s="23">
        <f>'[1]Arkusz1'!N223</f>
        <v>200</v>
      </c>
      <c r="F224" s="23">
        <f>'[1]Arkusz1'!I223</f>
        <v>200</v>
      </c>
      <c r="G224" s="33"/>
      <c r="H224" s="33"/>
      <c r="I224" s="24">
        <f t="shared" si="13"/>
        <v>200</v>
      </c>
      <c r="J224" s="23">
        <f>'[1]Arkusz1'!M223</f>
        <v>0</v>
      </c>
      <c r="K224" s="33"/>
      <c r="L224" s="33"/>
      <c r="M224" s="25">
        <f t="shared" si="14"/>
        <v>0</v>
      </c>
      <c r="N224" s="23">
        <f t="shared" si="15"/>
        <v>200</v>
      </c>
    </row>
    <row r="225" spans="1:14" ht="12.75" customHeight="1">
      <c r="A225" s="40"/>
      <c r="B225" s="31"/>
      <c r="C225" s="27">
        <v>4210</v>
      </c>
      <c r="D225" s="31" t="s">
        <v>36</v>
      </c>
      <c r="E225" s="23">
        <f>'[1]Arkusz1'!N224</f>
        <v>7400</v>
      </c>
      <c r="F225" s="23">
        <f>'[1]Arkusz1'!I224</f>
        <v>7400</v>
      </c>
      <c r="G225" s="33"/>
      <c r="H225" s="33"/>
      <c r="I225" s="24">
        <f t="shared" si="13"/>
        <v>7400</v>
      </c>
      <c r="J225" s="23">
        <f>'[1]Arkusz1'!M224</f>
        <v>0</v>
      </c>
      <c r="K225" s="33"/>
      <c r="L225" s="33"/>
      <c r="M225" s="25">
        <f t="shared" si="14"/>
        <v>0</v>
      </c>
      <c r="N225" s="23">
        <f t="shared" si="15"/>
        <v>7400</v>
      </c>
    </row>
    <row r="226" spans="1:14" ht="12.75" customHeight="1">
      <c r="A226" s="40"/>
      <c r="B226" s="31"/>
      <c r="C226" s="27">
        <v>4240</v>
      </c>
      <c r="D226" s="46" t="s">
        <v>58</v>
      </c>
      <c r="E226" s="23">
        <f>'[1]Arkusz1'!N225</f>
        <v>5100</v>
      </c>
      <c r="F226" s="23">
        <f>'[1]Arkusz1'!I225</f>
        <v>5100</v>
      </c>
      <c r="G226" s="33"/>
      <c r="H226" s="33"/>
      <c r="I226" s="24">
        <f t="shared" si="13"/>
        <v>5100</v>
      </c>
      <c r="J226" s="23">
        <f>'[1]Arkusz1'!M225</f>
        <v>0</v>
      </c>
      <c r="K226" s="33"/>
      <c r="L226" s="33"/>
      <c r="M226" s="25">
        <f t="shared" si="14"/>
        <v>0</v>
      </c>
      <c r="N226" s="23">
        <f t="shared" si="15"/>
        <v>5100</v>
      </c>
    </row>
    <row r="227" spans="1:14" ht="12.75" customHeight="1">
      <c r="A227" s="40"/>
      <c r="B227" s="31"/>
      <c r="C227" s="27">
        <v>4260</v>
      </c>
      <c r="D227" s="31" t="s">
        <v>65</v>
      </c>
      <c r="E227" s="23">
        <f>'[1]Arkusz1'!N226</f>
        <v>7700</v>
      </c>
      <c r="F227" s="23">
        <f>'[1]Arkusz1'!I226</f>
        <v>7700</v>
      </c>
      <c r="G227" s="33"/>
      <c r="H227" s="33"/>
      <c r="I227" s="24">
        <f t="shared" si="13"/>
        <v>7700</v>
      </c>
      <c r="J227" s="23">
        <f>'[1]Arkusz1'!M226</f>
        <v>0</v>
      </c>
      <c r="K227" s="33"/>
      <c r="L227" s="33"/>
      <c r="M227" s="25">
        <f t="shared" si="14"/>
        <v>0</v>
      </c>
      <c r="N227" s="23">
        <f t="shared" si="15"/>
        <v>7700</v>
      </c>
    </row>
    <row r="228" spans="1:14" ht="12.75" customHeight="1">
      <c r="A228" s="40"/>
      <c r="B228" s="31"/>
      <c r="C228" s="27">
        <v>4270</v>
      </c>
      <c r="D228" s="31" t="s">
        <v>43</v>
      </c>
      <c r="E228" s="23">
        <f>'[1]Arkusz1'!N227</f>
        <v>580</v>
      </c>
      <c r="F228" s="23">
        <f>'[1]Arkusz1'!I227</f>
        <v>580</v>
      </c>
      <c r="G228" s="33"/>
      <c r="H228" s="33"/>
      <c r="I228" s="24">
        <f t="shared" si="13"/>
        <v>580</v>
      </c>
      <c r="J228" s="23">
        <f>'[1]Arkusz1'!M227</f>
        <v>0</v>
      </c>
      <c r="K228" s="33"/>
      <c r="L228" s="33"/>
      <c r="M228" s="25">
        <f t="shared" si="14"/>
        <v>0</v>
      </c>
      <c r="N228" s="23">
        <f t="shared" si="15"/>
        <v>580</v>
      </c>
    </row>
    <row r="229" spans="1:14" ht="12.75" customHeight="1">
      <c r="A229" s="40"/>
      <c r="B229" s="31"/>
      <c r="C229" s="27">
        <v>4280</v>
      </c>
      <c r="D229" s="31" t="s">
        <v>66</v>
      </c>
      <c r="E229" s="23">
        <f>'[1]Arkusz1'!N228</f>
        <v>400</v>
      </c>
      <c r="F229" s="23">
        <f>'[1]Arkusz1'!I228</f>
        <v>400</v>
      </c>
      <c r="G229" s="33"/>
      <c r="H229" s="33"/>
      <c r="I229" s="24">
        <f t="shared" si="13"/>
        <v>400</v>
      </c>
      <c r="J229" s="23">
        <f>'[1]Arkusz1'!M228</f>
        <v>0</v>
      </c>
      <c r="K229" s="33"/>
      <c r="L229" s="33"/>
      <c r="M229" s="25">
        <f t="shared" si="14"/>
        <v>0</v>
      </c>
      <c r="N229" s="23">
        <f t="shared" si="15"/>
        <v>400</v>
      </c>
    </row>
    <row r="230" spans="1:14" ht="16.5" customHeight="1">
      <c r="A230" s="40"/>
      <c r="B230" s="31"/>
      <c r="C230" s="27">
        <v>4300</v>
      </c>
      <c r="D230" s="31" t="s">
        <v>59</v>
      </c>
      <c r="E230" s="23">
        <f>'[1]Arkusz1'!N229</f>
        <v>14500</v>
      </c>
      <c r="F230" s="23">
        <f>'[1]Arkusz1'!I229</f>
        <v>14500</v>
      </c>
      <c r="G230" s="33"/>
      <c r="H230" s="33"/>
      <c r="I230" s="24">
        <f t="shared" si="13"/>
        <v>14500</v>
      </c>
      <c r="J230" s="23">
        <f>'[1]Arkusz1'!M229</f>
        <v>0</v>
      </c>
      <c r="K230" s="33"/>
      <c r="L230" s="33"/>
      <c r="M230" s="25">
        <f t="shared" si="14"/>
        <v>0</v>
      </c>
      <c r="N230" s="23">
        <f t="shared" si="15"/>
        <v>14500</v>
      </c>
    </row>
    <row r="231" spans="1:14" s="26" customFormat="1" ht="15" customHeight="1">
      <c r="A231" s="40"/>
      <c r="B231" s="31"/>
      <c r="C231" s="27">
        <v>4370</v>
      </c>
      <c r="D231" s="37" t="s">
        <v>69</v>
      </c>
      <c r="E231" s="23">
        <f>'[1]Arkusz1'!N230</f>
        <v>600</v>
      </c>
      <c r="F231" s="23">
        <f>'[1]Arkusz1'!I230</f>
        <v>600</v>
      </c>
      <c r="G231" s="39"/>
      <c r="H231" s="39"/>
      <c r="I231" s="24">
        <f t="shared" si="13"/>
        <v>600</v>
      </c>
      <c r="J231" s="23">
        <f>'[1]Arkusz1'!M230</f>
        <v>0</v>
      </c>
      <c r="K231" s="39"/>
      <c r="L231" s="39"/>
      <c r="M231" s="25">
        <f t="shared" si="14"/>
        <v>0</v>
      </c>
      <c r="N231" s="23">
        <f t="shared" si="15"/>
        <v>600</v>
      </c>
    </row>
    <row r="232" spans="1:14" s="26" customFormat="1" ht="14.25" customHeight="1">
      <c r="A232" s="40"/>
      <c r="B232" s="31"/>
      <c r="C232" s="27">
        <v>4410</v>
      </c>
      <c r="D232" s="31" t="s">
        <v>91</v>
      </c>
      <c r="E232" s="23">
        <f>'[1]Arkusz1'!N231</f>
        <v>700</v>
      </c>
      <c r="F232" s="23">
        <f>'[1]Arkusz1'!I231</f>
        <v>700</v>
      </c>
      <c r="G232" s="39"/>
      <c r="H232" s="39"/>
      <c r="I232" s="24">
        <f t="shared" si="13"/>
        <v>700</v>
      </c>
      <c r="J232" s="23">
        <f>'[1]Arkusz1'!M231</f>
        <v>0</v>
      </c>
      <c r="K232" s="39"/>
      <c r="L232" s="39"/>
      <c r="M232" s="25">
        <f t="shared" si="14"/>
        <v>0</v>
      </c>
      <c r="N232" s="23">
        <f t="shared" si="15"/>
        <v>700</v>
      </c>
    </row>
    <row r="233" spans="1:14" s="26" customFormat="1" ht="12.75" customHeight="1">
      <c r="A233" s="40"/>
      <c r="B233" s="31"/>
      <c r="C233" s="27">
        <v>4430</v>
      </c>
      <c r="D233" s="31" t="s">
        <v>45</v>
      </c>
      <c r="E233" s="23">
        <f>'[1]Arkusz1'!N232</f>
        <v>250</v>
      </c>
      <c r="F233" s="23">
        <f>'[1]Arkusz1'!I232</f>
        <v>250</v>
      </c>
      <c r="G233" s="39"/>
      <c r="H233" s="39"/>
      <c r="I233" s="24">
        <f t="shared" si="13"/>
        <v>250</v>
      </c>
      <c r="J233" s="23">
        <f>'[1]Arkusz1'!M232</f>
        <v>0</v>
      </c>
      <c r="K233" s="39"/>
      <c r="L233" s="39"/>
      <c r="M233" s="25">
        <f t="shared" si="14"/>
        <v>0</v>
      </c>
      <c r="N233" s="23">
        <f t="shared" si="15"/>
        <v>250</v>
      </c>
    </row>
    <row r="234" spans="1:14" ht="12.75" customHeight="1">
      <c r="A234" s="40"/>
      <c r="B234" s="31"/>
      <c r="C234" s="27">
        <v>4440</v>
      </c>
      <c r="D234" s="31" t="s">
        <v>118</v>
      </c>
      <c r="E234" s="23">
        <f>'[1]Arkusz1'!N233</f>
        <v>12223</v>
      </c>
      <c r="F234" s="23">
        <f>'[1]Arkusz1'!I233</f>
        <v>12223</v>
      </c>
      <c r="G234" s="32"/>
      <c r="H234" s="32"/>
      <c r="I234" s="24">
        <f t="shared" si="13"/>
        <v>12223</v>
      </c>
      <c r="J234" s="23">
        <f>'[1]Arkusz1'!M233</f>
        <v>0</v>
      </c>
      <c r="K234" s="33"/>
      <c r="L234" s="33"/>
      <c r="M234" s="25">
        <f t="shared" si="14"/>
        <v>0</v>
      </c>
      <c r="N234" s="23">
        <f t="shared" si="15"/>
        <v>12223</v>
      </c>
    </row>
    <row r="235" spans="1:14" ht="14.25" customHeight="1">
      <c r="A235" s="40"/>
      <c r="B235" s="31"/>
      <c r="C235" s="27">
        <v>6050</v>
      </c>
      <c r="D235" s="31" t="s">
        <v>28</v>
      </c>
      <c r="E235" s="23">
        <f>'[1]Arkusz1'!N234</f>
        <v>20000</v>
      </c>
      <c r="F235" s="23">
        <f>'[1]Arkusz1'!I234</f>
        <v>0</v>
      </c>
      <c r="G235" s="32"/>
      <c r="H235" s="32"/>
      <c r="I235" s="24">
        <f t="shared" si="13"/>
        <v>0</v>
      </c>
      <c r="J235" s="23">
        <f>'[1]Arkusz1'!M234</f>
        <v>20000</v>
      </c>
      <c r="K235" s="33"/>
      <c r="L235" s="33"/>
      <c r="M235" s="25">
        <f t="shared" si="14"/>
        <v>20000</v>
      </c>
      <c r="N235" s="23">
        <f t="shared" si="15"/>
        <v>20000</v>
      </c>
    </row>
    <row r="236" spans="1:14" ht="13.5" customHeight="1">
      <c r="A236" s="40"/>
      <c r="B236" s="31"/>
      <c r="C236" s="27"/>
      <c r="D236" s="31"/>
      <c r="E236" s="23"/>
      <c r="F236" s="23"/>
      <c r="G236" s="32"/>
      <c r="H236" s="32"/>
      <c r="I236" s="24"/>
      <c r="J236" s="23"/>
      <c r="K236" s="33"/>
      <c r="L236" s="33"/>
      <c r="M236" s="25"/>
      <c r="N236" s="23"/>
    </row>
    <row r="237" spans="1:14" ht="15">
      <c r="A237" s="40"/>
      <c r="B237" s="29">
        <v>80110</v>
      </c>
      <c r="C237" s="28"/>
      <c r="D237" s="29" t="s">
        <v>125</v>
      </c>
      <c r="E237" s="23">
        <f>'[1]Arkusz1'!N236</f>
        <v>1618662</v>
      </c>
      <c r="F237" s="23">
        <f>'[1]Arkusz1'!I236</f>
        <v>1618662</v>
      </c>
      <c r="G237" s="30">
        <f>SUM(G238:G256)</f>
        <v>0</v>
      </c>
      <c r="H237" s="30">
        <f>SUM(H238:H256)</f>
        <v>0</v>
      </c>
      <c r="I237" s="24">
        <f t="shared" si="13"/>
        <v>1618662</v>
      </c>
      <c r="J237" s="23">
        <f>'[1]Arkusz1'!M236</f>
        <v>0</v>
      </c>
      <c r="K237" s="30">
        <f>SUM(K238:K256)</f>
        <v>0</v>
      </c>
      <c r="L237" s="30">
        <f>SUM(L238:L256)</f>
        <v>0</v>
      </c>
      <c r="M237" s="25">
        <f t="shared" si="14"/>
        <v>0</v>
      </c>
      <c r="N237" s="23">
        <f t="shared" si="15"/>
        <v>1618662</v>
      </c>
    </row>
    <row r="238" spans="1:14" ht="12.75" customHeight="1">
      <c r="A238" s="40"/>
      <c r="B238" s="31"/>
      <c r="C238" s="27"/>
      <c r="D238" s="31" t="s">
        <v>110</v>
      </c>
      <c r="E238" s="23"/>
      <c r="F238" s="23"/>
      <c r="G238" s="32"/>
      <c r="H238" s="32"/>
      <c r="I238" s="24"/>
      <c r="J238" s="23"/>
      <c r="K238" s="33"/>
      <c r="L238" s="33"/>
      <c r="M238" s="25"/>
      <c r="N238" s="23"/>
    </row>
    <row r="239" spans="1:14" ht="12.75" customHeight="1">
      <c r="A239" s="40"/>
      <c r="B239" s="31"/>
      <c r="C239" s="27"/>
      <c r="D239" s="31" t="s">
        <v>111</v>
      </c>
      <c r="E239" s="23"/>
      <c r="F239" s="23"/>
      <c r="G239" s="32"/>
      <c r="H239" s="32"/>
      <c r="I239" s="24"/>
      <c r="J239" s="23"/>
      <c r="K239" s="33"/>
      <c r="L239" s="33"/>
      <c r="M239" s="25"/>
      <c r="N239" s="23"/>
    </row>
    <row r="240" spans="1:14" s="26" customFormat="1" ht="12.75" customHeight="1">
      <c r="A240" s="40"/>
      <c r="B240" s="31"/>
      <c r="C240" s="27">
        <v>2590</v>
      </c>
      <c r="D240" s="31" t="s">
        <v>112</v>
      </c>
      <c r="E240" s="23">
        <f>'[1]Arkusz1'!N239</f>
        <v>511004</v>
      </c>
      <c r="F240" s="23">
        <f>'[1]Arkusz1'!I239</f>
        <v>511004</v>
      </c>
      <c r="G240" s="39"/>
      <c r="H240" s="39"/>
      <c r="I240" s="24">
        <f t="shared" si="13"/>
        <v>511004</v>
      </c>
      <c r="J240" s="23">
        <f>'[1]Arkusz1'!M239</f>
        <v>0</v>
      </c>
      <c r="K240" s="39"/>
      <c r="L240" s="39"/>
      <c r="M240" s="25">
        <f t="shared" si="14"/>
        <v>0</v>
      </c>
      <c r="N240" s="23">
        <f t="shared" si="15"/>
        <v>511004</v>
      </c>
    </row>
    <row r="241" spans="1:14" s="26" customFormat="1" ht="12.75" customHeight="1">
      <c r="A241" s="40"/>
      <c r="B241" s="31"/>
      <c r="C241" s="27">
        <v>3020</v>
      </c>
      <c r="D241" s="46" t="s">
        <v>61</v>
      </c>
      <c r="E241" s="23">
        <f>'[1]Arkusz1'!N240</f>
        <v>70920</v>
      </c>
      <c r="F241" s="23">
        <f>'[1]Arkusz1'!I240</f>
        <v>70920</v>
      </c>
      <c r="G241" s="39"/>
      <c r="H241" s="39"/>
      <c r="I241" s="24">
        <f t="shared" si="13"/>
        <v>70920</v>
      </c>
      <c r="J241" s="23">
        <f>'[1]Arkusz1'!M240</f>
        <v>0</v>
      </c>
      <c r="K241" s="39"/>
      <c r="L241" s="39"/>
      <c r="M241" s="25">
        <f t="shared" si="14"/>
        <v>0</v>
      </c>
      <c r="N241" s="23">
        <f t="shared" si="15"/>
        <v>70920</v>
      </c>
    </row>
    <row r="242" spans="1:14" ht="12.75" customHeight="1">
      <c r="A242" s="40"/>
      <c r="B242" s="31"/>
      <c r="C242" s="27">
        <v>4010</v>
      </c>
      <c r="D242" s="31" t="s">
        <v>126</v>
      </c>
      <c r="E242" s="23">
        <f>'[1]Arkusz1'!N241</f>
        <v>691032</v>
      </c>
      <c r="F242" s="23">
        <f>'[1]Arkusz1'!I241</f>
        <v>691032</v>
      </c>
      <c r="G242" s="33"/>
      <c r="H242" s="33"/>
      <c r="I242" s="24">
        <f t="shared" si="13"/>
        <v>691032</v>
      </c>
      <c r="J242" s="23">
        <f>'[1]Arkusz1'!M241</f>
        <v>0</v>
      </c>
      <c r="K242" s="33"/>
      <c r="L242" s="33"/>
      <c r="M242" s="25">
        <f t="shared" si="14"/>
        <v>0</v>
      </c>
      <c r="N242" s="23">
        <f t="shared" si="15"/>
        <v>691032</v>
      </c>
    </row>
    <row r="243" spans="1:14" ht="12.75" customHeight="1">
      <c r="A243" s="40"/>
      <c r="B243" s="31"/>
      <c r="C243" s="27">
        <v>4040</v>
      </c>
      <c r="D243" s="31" t="s">
        <v>114</v>
      </c>
      <c r="E243" s="23">
        <f>'[1]Arkusz1'!N242</f>
        <v>56430</v>
      </c>
      <c r="F243" s="23">
        <f>'[1]Arkusz1'!I242</f>
        <v>56430</v>
      </c>
      <c r="G243" s="33"/>
      <c r="H243" s="33"/>
      <c r="I243" s="24">
        <f t="shared" si="13"/>
        <v>56430</v>
      </c>
      <c r="J243" s="23">
        <f>'[1]Arkusz1'!M242</f>
        <v>0</v>
      </c>
      <c r="K243" s="33"/>
      <c r="L243" s="33"/>
      <c r="M243" s="25">
        <f t="shared" si="14"/>
        <v>0</v>
      </c>
      <c r="N243" s="23">
        <f t="shared" si="15"/>
        <v>56430</v>
      </c>
    </row>
    <row r="244" spans="1:14" ht="15.75" customHeight="1">
      <c r="A244" s="40"/>
      <c r="B244" s="31"/>
      <c r="C244" s="27">
        <v>4110</v>
      </c>
      <c r="D244" s="31" t="s">
        <v>51</v>
      </c>
      <c r="E244" s="23">
        <f>'[1]Arkusz1'!N243</f>
        <v>122354</v>
      </c>
      <c r="F244" s="23">
        <f>'[1]Arkusz1'!I243</f>
        <v>122354</v>
      </c>
      <c r="G244" s="33"/>
      <c r="H244" s="33"/>
      <c r="I244" s="24">
        <f t="shared" si="13"/>
        <v>122354</v>
      </c>
      <c r="J244" s="23">
        <f>'[1]Arkusz1'!M243</f>
        <v>0</v>
      </c>
      <c r="K244" s="33"/>
      <c r="L244" s="33"/>
      <c r="M244" s="25">
        <f t="shared" si="14"/>
        <v>0</v>
      </c>
      <c r="N244" s="23">
        <f t="shared" si="15"/>
        <v>122354</v>
      </c>
    </row>
    <row r="245" spans="1:14" s="26" customFormat="1" ht="15">
      <c r="A245" s="40"/>
      <c r="B245" s="31"/>
      <c r="C245" s="27">
        <v>4120</v>
      </c>
      <c r="D245" s="31" t="s">
        <v>52</v>
      </c>
      <c r="E245" s="23">
        <f>'[1]Arkusz1'!N244</f>
        <v>19735</v>
      </c>
      <c r="F245" s="23">
        <f>'[1]Arkusz1'!I244</f>
        <v>19735</v>
      </c>
      <c r="G245" s="39"/>
      <c r="H245" s="39"/>
      <c r="I245" s="24">
        <f t="shared" si="13"/>
        <v>19735</v>
      </c>
      <c r="J245" s="23">
        <f>'[1]Arkusz1'!M244</f>
        <v>0</v>
      </c>
      <c r="K245" s="39"/>
      <c r="L245" s="39"/>
      <c r="M245" s="25">
        <f t="shared" si="14"/>
        <v>0</v>
      </c>
      <c r="N245" s="23">
        <f t="shared" si="15"/>
        <v>19735</v>
      </c>
    </row>
    <row r="246" spans="1:14" s="26" customFormat="1" ht="15">
      <c r="A246" s="40"/>
      <c r="B246" s="31"/>
      <c r="C246" s="27">
        <v>4210</v>
      </c>
      <c r="D246" s="31" t="s">
        <v>127</v>
      </c>
      <c r="E246" s="23">
        <f>'[1]Arkusz1'!N245</f>
        <v>11000</v>
      </c>
      <c r="F246" s="23">
        <f>'[1]Arkusz1'!I245</f>
        <v>11000</v>
      </c>
      <c r="G246" s="39"/>
      <c r="H246" s="39"/>
      <c r="I246" s="24">
        <f t="shared" si="13"/>
        <v>11000</v>
      </c>
      <c r="J246" s="23">
        <f>'[1]Arkusz1'!M245</f>
        <v>0</v>
      </c>
      <c r="K246" s="39"/>
      <c r="L246" s="39"/>
      <c r="M246" s="25">
        <f t="shared" si="14"/>
        <v>0</v>
      </c>
      <c r="N246" s="23">
        <f t="shared" si="15"/>
        <v>11000</v>
      </c>
    </row>
    <row r="247" spans="1:14" ht="12.75" customHeight="1">
      <c r="A247" s="40"/>
      <c r="B247" s="31"/>
      <c r="C247" s="27">
        <v>4240</v>
      </c>
      <c r="D247" s="46" t="s">
        <v>58</v>
      </c>
      <c r="E247" s="23">
        <f>'[1]Arkusz1'!N246</f>
        <v>1500</v>
      </c>
      <c r="F247" s="23">
        <f>'[1]Arkusz1'!I246</f>
        <v>1500</v>
      </c>
      <c r="G247" s="33"/>
      <c r="H247" s="33"/>
      <c r="I247" s="24">
        <f t="shared" si="13"/>
        <v>1500</v>
      </c>
      <c r="J247" s="23">
        <f>'[1]Arkusz1'!M246</f>
        <v>0</v>
      </c>
      <c r="K247" s="33"/>
      <c r="L247" s="33"/>
      <c r="M247" s="25">
        <f t="shared" si="14"/>
        <v>0</v>
      </c>
      <c r="N247" s="23">
        <f t="shared" si="15"/>
        <v>1500</v>
      </c>
    </row>
    <row r="248" spans="1:14" s="26" customFormat="1" ht="15">
      <c r="A248" s="40"/>
      <c r="B248" s="31"/>
      <c r="C248" s="27">
        <v>4260</v>
      </c>
      <c r="D248" s="31" t="s">
        <v>65</v>
      </c>
      <c r="E248" s="23">
        <f>'[1]Arkusz1'!N247</f>
        <v>68000</v>
      </c>
      <c r="F248" s="23">
        <f>'[1]Arkusz1'!I247</f>
        <v>68000</v>
      </c>
      <c r="G248" s="39"/>
      <c r="H248" s="39"/>
      <c r="I248" s="24">
        <f t="shared" si="13"/>
        <v>68000</v>
      </c>
      <c r="J248" s="23">
        <f>'[1]Arkusz1'!M247</f>
        <v>0</v>
      </c>
      <c r="K248" s="39"/>
      <c r="L248" s="39"/>
      <c r="M248" s="25">
        <f t="shared" si="14"/>
        <v>0</v>
      </c>
      <c r="N248" s="23">
        <f t="shared" si="15"/>
        <v>68000</v>
      </c>
    </row>
    <row r="249" spans="1:14" s="26" customFormat="1" ht="15">
      <c r="A249" s="40"/>
      <c r="B249" s="31"/>
      <c r="C249" s="27">
        <v>4270</v>
      </c>
      <c r="D249" s="31" t="s">
        <v>43</v>
      </c>
      <c r="E249" s="23">
        <f>'[1]Arkusz1'!N248</f>
        <v>1300</v>
      </c>
      <c r="F249" s="23">
        <f>'[1]Arkusz1'!I248</f>
        <v>1300</v>
      </c>
      <c r="G249" s="39"/>
      <c r="H249" s="39"/>
      <c r="I249" s="24">
        <f t="shared" si="13"/>
        <v>1300</v>
      </c>
      <c r="J249" s="23">
        <f>'[1]Arkusz1'!M248</f>
        <v>0</v>
      </c>
      <c r="K249" s="39"/>
      <c r="L249" s="39"/>
      <c r="M249" s="25">
        <f t="shared" si="14"/>
        <v>0</v>
      </c>
      <c r="N249" s="23">
        <f t="shared" si="15"/>
        <v>1300</v>
      </c>
    </row>
    <row r="250" spans="1:14" ht="12.75" customHeight="1">
      <c r="A250" s="40"/>
      <c r="B250" s="31"/>
      <c r="C250" s="27">
        <v>4280</v>
      </c>
      <c r="D250" s="31" t="s">
        <v>66</v>
      </c>
      <c r="E250" s="23">
        <f>'[1]Arkusz1'!N249</f>
        <v>1000</v>
      </c>
      <c r="F250" s="23">
        <f>'[1]Arkusz1'!I249</f>
        <v>1000</v>
      </c>
      <c r="G250" s="33"/>
      <c r="H250" s="33"/>
      <c r="I250" s="24">
        <f t="shared" si="13"/>
        <v>1000</v>
      </c>
      <c r="J250" s="23">
        <f>'[1]Arkusz1'!M249</f>
        <v>0</v>
      </c>
      <c r="K250" s="33"/>
      <c r="L250" s="33"/>
      <c r="M250" s="25">
        <f t="shared" si="14"/>
        <v>0</v>
      </c>
      <c r="N250" s="23">
        <f t="shared" si="15"/>
        <v>1000</v>
      </c>
    </row>
    <row r="251" spans="1:14" ht="12.75" customHeight="1">
      <c r="A251" s="40"/>
      <c r="B251" s="31"/>
      <c r="C251" s="27">
        <v>4300</v>
      </c>
      <c r="D251" s="31" t="s">
        <v>59</v>
      </c>
      <c r="E251" s="23">
        <f>'[1]Arkusz1'!N250</f>
        <v>16000</v>
      </c>
      <c r="F251" s="23">
        <f>'[1]Arkusz1'!I250</f>
        <v>16000</v>
      </c>
      <c r="G251" s="33"/>
      <c r="H251" s="33"/>
      <c r="I251" s="24">
        <f t="shared" si="13"/>
        <v>16000</v>
      </c>
      <c r="J251" s="23">
        <f>'[1]Arkusz1'!M250</f>
        <v>0</v>
      </c>
      <c r="K251" s="33"/>
      <c r="L251" s="33"/>
      <c r="M251" s="25">
        <f t="shared" si="14"/>
        <v>0</v>
      </c>
      <c r="N251" s="23">
        <f t="shared" si="15"/>
        <v>16000</v>
      </c>
    </row>
    <row r="252" spans="1:14" s="26" customFormat="1" ht="15.75" customHeight="1">
      <c r="A252" s="40"/>
      <c r="B252" s="31"/>
      <c r="C252" s="27">
        <v>4350</v>
      </c>
      <c r="D252" s="31" t="s">
        <v>67</v>
      </c>
      <c r="E252" s="23">
        <f>'[1]Arkusz1'!N251</f>
        <v>520</v>
      </c>
      <c r="F252" s="23">
        <f>'[1]Arkusz1'!I251</f>
        <v>520</v>
      </c>
      <c r="G252" s="39"/>
      <c r="H252" s="39"/>
      <c r="I252" s="24">
        <f t="shared" si="13"/>
        <v>520</v>
      </c>
      <c r="J252" s="23">
        <f>'[1]Arkusz1'!M251</f>
        <v>0</v>
      </c>
      <c r="K252" s="39"/>
      <c r="L252" s="39"/>
      <c r="M252" s="25">
        <f t="shared" si="14"/>
        <v>0</v>
      </c>
      <c r="N252" s="23">
        <f t="shared" si="15"/>
        <v>520</v>
      </c>
    </row>
    <row r="253" spans="1:14" s="26" customFormat="1" ht="26.25" customHeight="1">
      <c r="A253" s="40"/>
      <c r="B253" s="31"/>
      <c r="C253" s="27">
        <v>4370</v>
      </c>
      <c r="D253" s="37" t="s">
        <v>69</v>
      </c>
      <c r="E253" s="23">
        <f>'[1]Arkusz1'!N252</f>
        <v>1250</v>
      </c>
      <c r="F253" s="23">
        <f>'[1]Arkusz1'!I252</f>
        <v>1250</v>
      </c>
      <c r="G253" s="39"/>
      <c r="H253" s="39"/>
      <c r="I253" s="24">
        <f t="shared" si="13"/>
        <v>1250</v>
      </c>
      <c r="J253" s="23">
        <f>'[1]Arkusz1'!M252</f>
        <v>0</v>
      </c>
      <c r="K253" s="39"/>
      <c r="L253" s="39"/>
      <c r="M253" s="25">
        <f t="shared" si="14"/>
        <v>0</v>
      </c>
      <c r="N253" s="23">
        <f t="shared" si="15"/>
        <v>1250</v>
      </c>
    </row>
    <row r="254" spans="1:14" ht="12.75" customHeight="1">
      <c r="A254" s="40"/>
      <c r="B254" s="31"/>
      <c r="C254" s="27">
        <v>4410</v>
      </c>
      <c r="D254" s="31" t="s">
        <v>70</v>
      </c>
      <c r="E254" s="23">
        <f>'[1]Arkusz1'!N253</f>
        <v>2050</v>
      </c>
      <c r="F254" s="23">
        <f>'[1]Arkusz1'!I253</f>
        <v>2050</v>
      </c>
      <c r="G254" s="33"/>
      <c r="H254" s="33"/>
      <c r="I254" s="24">
        <f t="shared" si="13"/>
        <v>2050</v>
      </c>
      <c r="J254" s="23">
        <f>'[1]Arkusz1'!M253</f>
        <v>0</v>
      </c>
      <c r="K254" s="33"/>
      <c r="L254" s="33"/>
      <c r="M254" s="25">
        <f t="shared" si="14"/>
        <v>0</v>
      </c>
      <c r="N254" s="23">
        <f t="shared" si="15"/>
        <v>2050</v>
      </c>
    </row>
    <row r="255" spans="1:14" ht="12.75" customHeight="1">
      <c r="A255" s="40"/>
      <c r="B255" s="31"/>
      <c r="C255" s="27">
        <v>4430</v>
      </c>
      <c r="D255" s="31" t="s">
        <v>45</v>
      </c>
      <c r="E255" s="23">
        <f>'[1]Arkusz1'!N254</f>
        <v>2400</v>
      </c>
      <c r="F255" s="23">
        <f>'[1]Arkusz1'!I254</f>
        <v>2400</v>
      </c>
      <c r="G255" s="32"/>
      <c r="H255" s="32"/>
      <c r="I255" s="24">
        <f t="shared" si="13"/>
        <v>2400</v>
      </c>
      <c r="J255" s="23">
        <f>'[1]Arkusz1'!M254</f>
        <v>0</v>
      </c>
      <c r="K255" s="33"/>
      <c r="L255" s="33"/>
      <c r="M255" s="25">
        <f t="shared" si="14"/>
        <v>0</v>
      </c>
      <c r="N255" s="23">
        <f t="shared" si="15"/>
        <v>2400</v>
      </c>
    </row>
    <row r="256" spans="1:14" ht="12.75" customHeight="1">
      <c r="A256" s="40"/>
      <c r="B256" s="31"/>
      <c r="C256" s="27">
        <v>4440</v>
      </c>
      <c r="D256" s="31" t="s">
        <v>118</v>
      </c>
      <c r="E256" s="23">
        <f>'[1]Arkusz1'!N255</f>
        <v>42167</v>
      </c>
      <c r="F256" s="23">
        <f>'[1]Arkusz1'!I255</f>
        <v>42167</v>
      </c>
      <c r="G256" s="32"/>
      <c r="H256" s="32"/>
      <c r="I256" s="24">
        <f t="shared" si="13"/>
        <v>42167</v>
      </c>
      <c r="J256" s="23">
        <f>'[1]Arkusz1'!M255</f>
        <v>0</v>
      </c>
      <c r="K256" s="33"/>
      <c r="L256" s="33"/>
      <c r="M256" s="25">
        <f t="shared" si="14"/>
        <v>0</v>
      </c>
      <c r="N256" s="23">
        <f t="shared" si="15"/>
        <v>42167</v>
      </c>
    </row>
    <row r="257" spans="1:14" ht="12.75" customHeight="1">
      <c r="A257" s="40"/>
      <c r="B257" s="31"/>
      <c r="C257" s="27"/>
      <c r="D257" s="31"/>
      <c r="E257" s="23"/>
      <c r="F257" s="23"/>
      <c r="G257" s="32"/>
      <c r="H257" s="32"/>
      <c r="I257" s="24"/>
      <c r="J257" s="23"/>
      <c r="K257" s="33"/>
      <c r="L257" s="33"/>
      <c r="M257" s="25"/>
      <c r="N257" s="23"/>
    </row>
    <row r="258" spans="1:14" ht="12.75" customHeight="1">
      <c r="A258" s="40"/>
      <c r="B258" s="29">
        <v>80113</v>
      </c>
      <c r="C258" s="28"/>
      <c r="D258" s="29" t="s">
        <v>128</v>
      </c>
      <c r="E258" s="23">
        <f>'[1]Arkusz1'!N257</f>
        <v>174167</v>
      </c>
      <c r="F258" s="23">
        <f>'[1]Arkusz1'!I257</f>
        <v>174167</v>
      </c>
      <c r="G258" s="30">
        <f>SUM(G259:G272)</f>
        <v>0</v>
      </c>
      <c r="H258" s="30">
        <f>SUM(H259:H272)</f>
        <v>0</v>
      </c>
      <c r="I258" s="24">
        <f t="shared" si="13"/>
        <v>174167</v>
      </c>
      <c r="J258" s="23">
        <f>'[1]Arkusz1'!M257</f>
        <v>0</v>
      </c>
      <c r="K258" s="30">
        <f>SUM(K259:K271)</f>
        <v>0</v>
      </c>
      <c r="L258" s="30">
        <f>SUM(L259:L271)</f>
        <v>0</v>
      </c>
      <c r="M258" s="25">
        <f t="shared" si="14"/>
        <v>0</v>
      </c>
      <c r="N258" s="23">
        <f t="shared" si="15"/>
        <v>174167</v>
      </c>
    </row>
    <row r="259" spans="1:14" ht="12.75" customHeight="1">
      <c r="A259" s="40"/>
      <c r="B259" s="31"/>
      <c r="C259" s="27">
        <v>3020</v>
      </c>
      <c r="D259" s="46" t="s">
        <v>61</v>
      </c>
      <c r="E259" s="23">
        <f>'[1]Arkusz1'!N258</f>
        <v>150</v>
      </c>
      <c r="F259" s="23">
        <f>'[1]Arkusz1'!I258</f>
        <v>150</v>
      </c>
      <c r="G259" s="32"/>
      <c r="H259" s="32"/>
      <c r="I259" s="24">
        <f t="shared" si="13"/>
        <v>150</v>
      </c>
      <c r="J259" s="23">
        <f>'[1]Arkusz1'!M258</f>
        <v>0</v>
      </c>
      <c r="K259" s="33"/>
      <c r="L259" s="33"/>
      <c r="M259" s="25">
        <f t="shared" si="14"/>
        <v>0</v>
      </c>
      <c r="N259" s="23">
        <f t="shared" si="15"/>
        <v>150</v>
      </c>
    </row>
    <row r="260" spans="1:14" ht="12.75" customHeight="1">
      <c r="A260" s="40"/>
      <c r="B260" s="31"/>
      <c r="C260" s="27">
        <v>4010</v>
      </c>
      <c r="D260" s="31" t="s">
        <v>129</v>
      </c>
      <c r="E260" s="23">
        <f>'[1]Arkusz1'!N259</f>
        <v>36175</v>
      </c>
      <c r="F260" s="23">
        <f>'[1]Arkusz1'!I259</f>
        <v>36175</v>
      </c>
      <c r="G260" s="32"/>
      <c r="H260" s="32"/>
      <c r="I260" s="24">
        <f t="shared" si="13"/>
        <v>36175</v>
      </c>
      <c r="J260" s="23">
        <f>'[1]Arkusz1'!M259</f>
        <v>0</v>
      </c>
      <c r="K260" s="33"/>
      <c r="L260" s="33"/>
      <c r="M260" s="25">
        <f t="shared" si="14"/>
        <v>0</v>
      </c>
      <c r="N260" s="23">
        <f t="shared" si="15"/>
        <v>36175</v>
      </c>
    </row>
    <row r="261" spans="1:14" ht="12.75" customHeight="1">
      <c r="A261" s="40"/>
      <c r="B261" s="31"/>
      <c r="C261" s="27">
        <v>4040</v>
      </c>
      <c r="D261" s="31" t="s">
        <v>114</v>
      </c>
      <c r="E261" s="23">
        <f>'[1]Arkusz1'!N260</f>
        <v>2826</v>
      </c>
      <c r="F261" s="23">
        <f>'[1]Arkusz1'!I260</f>
        <v>2826</v>
      </c>
      <c r="G261" s="32"/>
      <c r="H261" s="32"/>
      <c r="I261" s="24">
        <f t="shared" si="13"/>
        <v>2826</v>
      </c>
      <c r="J261" s="23">
        <f>'[1]Arkusz1'!M260</f>
        <v>0</v>
      </c>
      <c r="K261" s="33"/>
      <c r="L261" s="33"/>
      <c r="M261" s="25">
        <f t="shared" si="14"/>
        <v>0</v>
      </c>
      <c r="N261" s="23">
        <f t="shared" si="15"/>
        <v>2826</v>
      </c>
    </row>
    <row r="262" spans="1:14" ht="12.75" customHeight="1">
      <c r="A262" s="40"/>
      <c r="B262" s="31"/>
      <c r="C262" s="27">
        <v>4110</v>
      </c>
      <c r="D262" s="31" t="s">
        <v>130</v>
      </c>
      <c r="E262" s="23">
        <f>'[1]Arkusz1'!N261</f>
        <v>5924</v>
      </c>
      <c r="F262" s="23">
        <f>'[1]Arkusz1'!I261</f>
        <v>5924</v>
      </c>
      <c r="G262" s="32"/>
      <c r="H262" s="32"/>
      <c r="I262" s="24">
        <f t="shared" si="13"/>
        <v>5924</v>
      </c>
      <c r="J262" s="23">
        <f>'[1]Arkusz1'!M261</f>
        <v>0</v>
      </c>
      <c r="K262" s="33"/>
      <c r="L262" s="33"/>
      <c r="M262" s="25">
        <f t="shared" si="14"/>
        <v>0</v>
      </c>
      <c r="N262" s="23">
        <f t="shared" si="15"/>
        <v>5924</v>
      </c>
    </row>
    <row r="263" spans="1:14" ht="12.75" customHeight="1">
      <c r="A263" s="40"/>
      <c r="B263" s="31"/>
      <c r="C263" s="27">
        <v>4120</v>
      </c>
      <c r="D263" s="31" t="s">
        <v>131</v>
      </c>
      <c r="E263" s="23">
        <f>'[1]Arkusz1'!N262</f>
        <v>956</v>
      </c>
      <c r="F263" s="23">
        <f>'[1]Arkusz1'!I262</f>
        <v>956</v>
      </c>
      <c r="G263" s="32"/>
      <c r="H263" s="32"/>
      <c r="I263" s="24">
        <f t="shared" si="13"/>
        <v>956</v>
      </c>
      <c r="J263" s="23">
        <f>'[1]Arkusz1'!M262</f>
        <v>0</v>
      </c>
      <c r="K263" s="33"/>
      <c r="L263" s="33"/>
      <c r="M263" s="25">
        <f t="shared" si="14"/>
        <v>0</v>
      </c>
      <c r="N263" s="23">
        <f t="shared" si="15"/>
        <v>956</v>
      </c>
    </row>
    <row r="264" spans="1:14" ht="12.75" customHeight="1">
      <c r="A264" s="40"/>
      <c r="B264" s="31"/>
      <c r="C264" s="27">
        <v>4210</v>
      </c>
      <c r="D264" s="31" t="s">
        <v>132</v>
      </c>
      <c r="E264" s="23">
        <f>'[1]Arkusz1'!N263</f>
        <v>39000</v>
      </c>
      <c r="F264" s="23">
        <f>'[1]Arkusz1'!I263</f>
        <v>39000</v>
      </c>
      <c r="G264" s="32"/>
      <c r="H264" s="32"/>
      <c r="I264" s="24">
        <f t="shared" si="13"/>
        <v>39000</v>
      </c>
      <c r="J264" s="23">
        <f>'[1]Arkusz1'!M263</f>
        <v>0</v>
      </c>
      <c r="K264" s="33"/>
      <c r="L264" s="33"/>
      <c r="M264" s="25">
        <f t="shared" si="14"/>
        <v>0</v>
      </c>
      <c r="N264" s="23">
        <f t="shared" si="15"/>
        <v>39000</v>
      </c>
    </row>
    <row r="265" spans="1:14" ht="12.75" customHeight="1">
      <c r="A265" s="40"/>
      <c r="B265" s="31"/>
      <c r="C265" s="27">
        <v>4270</v>
      </c>
      <c r="D265" s="31" t="s">
        <v>133</v>
      </c>
      <c r="E265" s="23">
        <f>'[1]Arkusz1'!N264</f>
        <v>5000</v>
      </c>
      <c r="F265" s="23">
        <f>'[1]Arkusz1'!I264</f>
        <v>5000</v>
      </c>
      <c r="G265" s="32"/>
      <c r="H265" s="32"/>
      <c r="I265" s="24">
        <f t="shared" si="13"/>
        <v>5000</v>
      </c>
      <c r="J265" s="23">
        <f>'[1]Arkusz1'!M264</f>
        <v>0</v>
      </c>
      <c r="K265" s="33"/>
      <c r="L265" s="33"/>
      <c r="M265" s="25">
        <f t="shared" si="14"/>
        <v>0</v>
      </c>
      <c r="N265" s="23">
        <f t="shared" si="15"/>
        <v>5000</v>
      </c>
    </row>
    <row r="266" spans="1:14" ht="12.75" customHeight="1">
      <c r="A266" s="40"/>
      <c r="B266" s="31"/>
      <c r="C266" s="27">
        <v>4280</v>
      </c>
      <c r="D266" s="31" t="s">
        <v>134</v>
      </c>
      <c r="E266" s="23">
        <f>'[1]Arkusz1'!N265</f>
        <v>150</v>
      </c>
      <c r="F266" s="23">
        <f>'[1]Arkusz1'!I265</f>
        <v>150</v>
      </c>
      <c r="G266" s="32"/>
      <c r="H266" s="32"/>
      <c r="I266" s="24">
        <f t="shared" si="13"/>
        <v>150</v>
      </c>
      <c r="J266" s="23">
        <f>'[1]Arkusz1'!M265</f>
        <v>0</v>
      </c>
      <c r="K266" s="33"/>
      <c r="L266" s="33"/>
      <c r="M266" s="25">
        <f t="shared" si="14"/>
        <v>0</v>
      </c>
      <c r="N266" s="23">
        <f t="shared" si="15"/>
        <v>150</v>
      </c>
    </row>
    <row r="267" spans="1:14" ht="12.75" customHeight="1">
      <c r="A267" s="40"/>
      <c r="B267" s="31"/>
      <c r="C267" s="27">
        <v>4300</v>
      </c>
      <c r="D267" s="31" t="s">
        <v>59</v>
      </c>
      <c r="E267" s="23">
        <f>'[1]Arkusz1'!N266</f>
        <v>78000</v>
      </c>
      <c r="F267" s="23">
        <f>'[1]Arkusz1'!I266</f>
        <v>78000</v>
      </c>
      <c r="G267" s="32"/>
      <c r="H267" s="32"/>
      <c r="I267" s="24">
        <f t="shared" si="13"/>
        <v>78000</v>
      </c>
      <c r="J267" s="23">
        <f>'[1]Arkusz1'!M266</f>
        <v>0</v>
      </c>
      <c r="K267" s="33"/>
      <c r="L267" s="33"/>
      <c r="M267" s="25">
        <f t="shared" si="14"/>
        <v>0</v>
      </c>
      <c r="N267" s="23">
        <f t="shared" si="15"/>
        <v>78000</v>
      </c>
    </row>
    <row r="268" spans="1:14" ht="12.75" customHeight="1">
      <c r="A268" s="40"/>
      <c r="B268" s="31"/>
      <c r="C268" s="27">
        <v>4400</v>
      </c>
      <c r="D268" s="31" t="s">
        <v>135</v>
      </c>
      <c r="E268" s="23">
        <f>'[1]Arkusz1'!N267</f>
        <v>2280</v>
      </c>
      <c r="F268" s="23">
        <f>'[1]Arkusz1'!I267</f>
        <v>2280</v>
      </c>
      <c r="G268" s="32"/>
      <c r="H268" s="32"/>
      <c r="I268" s="24">
        <f t="shared" si="13"/>
        <v>2280</v>
      </c>
      <c r="J268" s="23">
        <f>'[1]Arkusz1'!M267</f>
        <v>0</v>
      </c>
      <c r="K268" s="33"/>
      <c r="L268" s="33"/>
      <c r="M268" s="25">
        <f t="shared" si="14"/>
        <v>0</v>
      </c>
      <c r="N268" s="23">
        <f t="shared" si="15"/>
        <v>2280</v>
      </c>
    </row>
    <row r="269" spans="1:14" ht="12.75" customHeight="1">
      <c r="A269" s="40"/>
      <c r="B269" s="31"/>
      <c r="C269" s="27">
        <v>4410</v>
      </c>
      <c r="D269" s="31" t="s">
        <v>70</v>
      </c>
      <c r="E269" s="23">
        <f>'[1]Arkusz1'!N268</f>
        <v>300</v>
      </c>
      <c r="F269" s="23">
        <f>'[1]Arkusz1'!I268</f>
        <v>300</v>
      </c>
      <c r="G269" s="32"/>
      <c r="H269" s="32"/>
      <c r="I269" s="24">
        <f t="shared" si="13"/>
        <v>300</v>
      </c>
      <c r="J269" s="23">
        <f>'[1]Arkusz1'!M268</f>
        <v>0</v>
      </c>
      <c r="K269" s="33"/>
      <c r="L269" s="33"/>
      <c r="M269" s="25">
        <f t="shared" si="14"/>
        <v>0</v>
      </c>
      <c r="N269" s="23">
        <f t="shared" si="15"/>
        <v>300</v>
      </c>
    </row>
    <row r="270" spans="1:14" ht="27.75" customHeight="1">
      <c r="A270" s="40"/>
      <c r="B270" s="31"/>
      <c r="C270" s="27">
        <v>4430</v>
      </c>
      <c r="D270" s="31" t="s">
        <v>45</v>
      </c>
      <c r="E270" s="23">
        <f>'[1]Arkusz1'!N269</f>
        <v>1808</v>
      </c>
      <c r="F270" s="23">
        <f>'[1]Arkusz1'!I269</f>
        <v>1808</v>
      </c>
      <c r="G270" s="32"/>
      <c r="H270" s="32"/>
      <c r="I270" s="24">
        <f t="shared" si="13"/>
        <v>1808</v>
      </c>
      <c r="J270" s="23">
        <f>'[1]Arkusz1'!M269</f>
        <v>0</v>
      </c>
      <c r="K270" s="33"/>
      <c r="L270" s="33"/>
      <c r="M270" s="25">
        <f t="shared" si="14"/>
        <v>0</v>
      </c>
      <c r="N270" s="23">
        <f t="shared" si="15"/>
        <v>1808</v>
      </c>
    </row>
    <row r="271" spans="1:14" ht="12.75" customHeight="1">
      <c r="A271" s="40"/>
      <c r="B271" s="31"/>
      <c r="C271" s="27">
        <v>4440</v>
      </c>
      <c r="D271" s="31" t="s">
        <v>118</v>
      </c>
      <c r="E271" s="23">
        <f>'[1]Arkusz1'!N270</f>
        <v>1048</v>
      </c>
      <c r="F271" s="23">
        <f>'[1]Arkusz1'!I270</f>
        <v>1048</v>
      </c>
      <c r="G271" s="32"/>
      <c r="H271" s="32"/>
      <c r="I271" s="24">
        <f t="shared" si="13"/>
        <v>1048</v>
      </c>
      <c r="J271" s="23">
        <f>'[1]Arkusz1'!M270</f>
        <v>0</v>
      </c>
      <c r="K271" s="33"/>
      <c r="L271" s="33"/>
      <c r="M271" s="25">
        <f t="shared" si="14"/>
        <v>0</v>
      </c>
      <c r="N271" s="23">
        <f t="shared" si="15"/>
        <v>1048</v>
      </c>
    </row>
    <row r="272" spans="1:14" ht="12.75" customHeight="1">
      <c r="A272" s="40"/>
      <c r="B272" s="31"/>
      <c r="C272" s="27">
        <v>4780</v>
      </c>
      <c r="D272" s="46" t="s">
        <v>136</v>
      </c>
      <c r="E272" s="23">
        <f>'[1]Arkusz1'!N271</f>
        <v>550</v>
      </c>
      <c r="F272" s="23">
        <f>'[1]Arkusz1'!I271</f>
        <v>550</v>
      </c>
      <c r="G272" s="32"/>
      <c r="H272" s="32"/>
      <c r="I272" s="24">
        <f t="shared" si="13"/>
        <v>550</v>
      </c>
      <c r="J272" s="23">
        <f>'[1]Arkusz1'!M271</f>
        <v>0</v>
      </c>
      <c r="K272" s="33"/>
      <c r="L272" s="33"/>
      <c r="M272" s="25">
        <f t="shared" si="14"/>
        <v>0</v>
      </c>
      <c r="N272" s="23">
        <f t="shared" si="15"/>
        <v>550</v>
      </c>
    </row>
    <row r="273" spans="1:14" ht="14.25" customHeight="1">
      <c r="A273" s="40"/>
      <c r="B273" s="31"/>
      <c r="C273" s="27"/>
      <c r="D273" s="31"/>
      <c r="E273" s="23"/>
      <c r="F273" s="23"/>
      <c r="G273" s="32"/>
      <c r="H273" s="32"/>
      <c r="I273" s="24"/>
      <c r="J273" s="23"/>
      <c r="K273" s="33"/>
      <c r="L273" s="33"/>
      <c r="M273" s="25"/>
      <c r="N273" s="23"/>
    </row>
    <row r="274" spans="1:14" ht="14.25" customHeight="1">
      <c r="A274" s="40"/>
      <c r="B274" s="29">
        <v>80114</v>
      </c>
      <c r="C274" s="28"/>
      <c r="D274" s="29" t="s">
        <v>137</v>
      </c>
      <c r="E274" s="23">
        <f>'[1]Arkusz1'!N273</f>
        <v>205201</v>
      </c>
      <c r="F274" s="23">
        <f>'[1]Arkusz1'!I273</f>
        <v>205201</v>
      </c>
      <c r="G274" s="30">
        <f>SUM(G275:G291)</f>
        <v>0</v>
      </c>
      <c r="H274" s="30">
        <f>SUM(H275:H291)</f>
        <v>0</v>
      </c>
      <c r="I274" s="24">
        <f t="shared" si="13"/>
        <v>205201</v>
      </c>
      <c r="J274" s="23">
        <f>'[1]Arkusz1'!M273</f>
        <v>0</v>
      </c>
      <c r="K274" s="30">
        <f>SUM(K275:K291)</f>
        <v>0</v>
      </c>
      <c r="L274" s="30">
        <f>SUM(L275:L291)</f>
        <v>0</v>
      </c>
      <c r="M274" s="25">
        <f t="shared" si="14"/>
        <v>0</v>
      </c>
      <c r="N274" s="23">
        <f t="shared" si="15"/>
        <v>205201</v>
      </c>
    </row>
    <row r="275" spans="1:14" ht="12.75" customHeight="1">
      <c r="A275" s="40"/>
      <c r="B275" s="29"/>
      <c r="C275" s="27">
        <v>3020</v>
      </c>
      <c r="D275" s="46" t="s">
        <v>61</v>
      </c>
      <c r="E275" s="23">
        <f>'[1]Arkusz1'!N274</f>
        <v>500</v>
      </c>
      <c r="F275" s="23">
        <f>'[1]Arkusz1'!I274</f>
        <v>500</v>
      </c>
      <c r="G275" s="32"/>
      <c r="H275" s="32"/>
      <c r="I275" s="24">
        <f t="shared" si="13"/>
        <v>500</v>
      </c>
      <c r="J275" s="23">
        <f>'[1]Arkusz1'!M274</f>
        <v>0</v>
      </c>
      <c r="K275" s="33"/>
      <c r="L275" s="33"/>
      <c r="M275" s="25">
        <f t="shared" si="14"/>
        <v>0</v>
      </c>
      <c r="N275" s="23">
        <f t="shared" si="15"/>
        <v>500</v>
      </c>
    </row>
    <row r="276" spans="1:14" ht="12.75" customHeight="1">
      <c r="A276" s="40"/>
      <c r="B276" s="31"/>
      <c r="C276" s="27">
        <v>4010</v>
      </c>
      <c r="D276" s="31" t="s">
        <v>126</v>
      </c>
      <c r="E276" s="23">
        <f>'[1]Arkusz1'!N275</f>
        <v>139476</v>
      </c>
      <c r="F276" s="23">
        <f>'[1]Arkusz1'!I275</f>
        <v>139476</v>
      </c>
      <c r="G276" s="32"/>
      <c r="H276" s="32"/>
      <c r="I276" s="24">
        <f t="shared" si="13"/>
        <v>139476</v>
      </c>
      <c r="J276" s="23">
        <f>'[1]Arkusz1'!M275</f>
        <v>0</v>
      </c>
      <c r="K276" s="33"/>
      <c r="L276" s="33"/>
      <c r="M276" s="25">
        <f t="shared" si="14"/>
        <v>0</v>
      </c>
      <c r="N276" s="23">
        <f t="shared" si="15"/>
        <v>139476</v>
      </c>
    </row>
    <row r="277" spans="1:14" ht="12.75" customHeight="1">
      <c r="A277" s="40"/>
      <c r="B277" s="31"/>
      <c r="C277" s="27">
        <v>4040</v>
      </c>
      <c r="D277" s="31" t="s">
        <v>138</v>
      </c>
      <c r="E277" s="23">
        <f>'[1]Arkusz1'!N276</f>
        <v>10772</v>
      </c>
      <c r="F277" s="23">
        <f>'[1]Arkusz1'!I276</f>
        <v>10772</v>
      </c>
      <c r="G277" s="32"/>
      <c r="H277" s="32"/>
      <c r="I277" s="24">
        <f t="shared" si="13"/>
        <v>10772</v>
      </c>
      <c r="J277" s="23">
        <f>'[1]Arkusz1'!M276</f>
        <v>0</v>
      </c>
      <c r="K277" s="33"/>
      <c r="L277" s="33"/>
      <c r="M277" s="25">
        <f t="shared" si="14"/>
        <v>0</v>
      </c>
      <c r="N277" s="23">
        <f t="shared" si="15"/>
        <v>10772</v>
      </c>
    </row>
    <row r="278" spans="1:14" ht="12.75" customHeight="1">
      <c r="A278" s="40"/>
      <c r="B278" s="31"/>
      <c r="C278" s="27">
        <v>4110</v>
      </c>
      <c r="D278" s="31" t="s">
        <v>87</v>
      </c>
      <c r="E278" s="23">
        <f>'[1]Arkusz1'!N277</f>
        <v>22813</v>
      </c>
      <c r="F278" s="23">
        <f>'[1]Arkusz1'!I277</f>
        <v>22813</v>
      </c>
      <c r="G278" s="32"/>
      <c r="H278" s="32"/>
      <c r="I278" s="24">
        <f t="shared" si="13"/>
        <v>22813</v>
      </c>
      <c r="J278" s="23">
        <f>'[1]Arkusz1'!M277</f>
        <v>0</v>
      </c>
      <c r="K278" s="33"/>
      <c r="L278" s="33"/>
      <c r="M278" s="25">
        <f t="shared" si="14"/>
        <v>0</v>
      </c>
      <c r="N278" s="23">
        <f t="shared" si="15"/>
        <v>22813</v>
      </c>
    </row>
    <row r="279" spans="1:14" ht="12.75" customHeight="1">
      <c r="A279" s="40"/>
      <c r="B279" s="31"/>
      <c r="C279" s="27">
        <v>4120</v>
      </c>
      <c r="D279" s="31" t="s">
        <v>52</v>
      </c>
      <c r="E279" s="23">
        <f>'[1]Arkusz1'!N278</f>
        <v>3679</v>
      </c>
      <c r="F279" s="23">
        <f>'[1]Arkusz1'!I278</f>
        <v>3679</v>
      </c>
      <c r="G279" s="32"/>
      <c r="H279" s="32"/>
      <c r="I279" s="24">
        <f t="shared" si="13"/>
        <v>3679</v>
      </c>
      <c r="J279" s="23">
        <f>'[1]Arkusz1'!M278</f>
        <v>0</v>
      </c>
      <c r="K279" s="33"/>
      <c r="L279" s="33"/>
      <c r="M279" s="25">
        <f t="shared" si="14"/>
        <v>0</v>
      </c>
      <c r="N279" s="23">
        <f t="shared" si="15"/>
        <v>3679</v>
      </c>
    </row>
    <row r="280" spans="1:14" s="26" customFormat="1" ht="12.75" customHeight="1">
      <c r="A280" s="40"/>
      <c r="B280" s="31"/>
      <c r="C280" s="27">
        <v>4210</v>
      </c>
      <c r="D280" s="31" t="s">
        <v>36</v>
      </c>
      <c r="E280" s="23">
        <f>'[1]Arkusz1'!N279</f>
        <v>7500</v>
      </c>
      <c r="F280" s="23">
        <f>'[1]Arkusz1'!I279</f>
        <v>7500</v>
      </c>
      <c r="G280" s="34"/>
      <c r="H280" s="34"/>
      <c r="I280" s="24">
        <f t="shared" si="13"/>
        <v>7500</v>
      </c>
      <c r="J280" s="23">
        <f>'[1]Arkusz1'!M279</f>
        <v>0</v>
      </c>
      <c r="K280" s="39"/>
      <c r="L280" s="39"/>
      <c r="M280" s="25">
        <f t="shared" si="14"/>
        <v>0</v>
      </c>
      <c r="N280" s="23">
        <f t="shared" si="15"/>
        <v>7500</v>
      </c>
    </row>
    <row r="281" spans="1:14" ht="12.75" customHeight="1">
      <c r="A281" s="40"/>
      <c r="B281" s="31"/>
      <c r="C281" s="27">
        <v>4240</v>
      </c>
      <c r="D281" s="46" t="s">
        <v>58</v>
      </c>
      <c r="E281" s="23">
        <f>'[1]Arkusz1'!N280</f>
        <v>800</v>
      </c>
      <c r="F281" s="23">
        <f>'[1]Arkusz1'!I280</f>
        <v>800</v>
      </c>
      <c r="G281" s="32"/>
      <c r="H281" s="32"/>
      <c r="I281" s="24">
        <f t="shared" si="13"/>
        <v>800</v>
      </c>
      <c r="J281" s="23">
        <f>'[1]Arkusz1'!M280</f>
        <v>0</v>
      </c>
      <c r="K281" s="33"/>
      <c r="L281" s="33"/>
      <c r="M281" s="25">
        <f t="shared" si="14"/>
        <v>0</v>
      </c>
      <c r="N281" s="23">
        <f t="shared" si="15"/>
        <v>800</v>
      </c>
    </row>
    <row r="282" spans="1:14" ht="12.75" customHeight="1">
      <c r="A282" s="40"/>
      <c r="B282" s="31"/>
      <c r="C282" s="27">
        <v>4260</v>
      </c>
      <c r="D282" s="31" t="s">
        <v>65</v>
      </c>
      <c r="E282" s="23">
        <f>'[1]Arkusz1'!N281</f>
        <v>2800</v>
      </c>
      <c r="F282" s="23">
        <f>'[1]Arkusz1'!I281</f>
        <v>2800</v>
      </c>
      <c r="G282" s="32"/>
      <c r="H282" s="32"/>
      <c r="I282" s="24">
        <f aca="true" t="shared" si="16" ref="I282:I345">F282+G282-H282</f>
        <v>2800</v>
      </c>
      <c r="J282" s="23">
        <f>'[1]Arkusz1'!M281</f>
        <v>0</v>
      </c>
      <c r="K282" s="33"/>
      <c r="L282" s="33"/>
      <c r="M282" s="25">
        <f aca="true" t="shared" si="17" ref="M282:M345">J282+K282-L282</f>
        <v>0</v>
      </c>
      <c r="N282" s="23">
        <f aca="true" t="shared" si="18" ref="N282:N345">I282+M282</f>
        <v>2800</v>
      </c>
    </row>
    <row r="283" spans="1:14" ht="12.75" customHeight="1">
      <c r="A283" s="40"/>
      <c r="B283" s="31"/>
      <c r="C283" s="27">
        <v>4270</v>
      </c>
      <c r="D283" s="31" t="s">
        <v>133</v>
      </c>
      <c r="E283" s="23">
        <f>'[1]Arkusz1'!N282</f>
        <v>1000</v>
      </c>
      <c r="F283" s="23">
        <f>'[1]Arkusz1'!I282</f>
        <v>1000</v>
      </c>
      <c r="G283" s="32"/>
      <c r="H283" s="32"/>
      <c r="I283" s="24">
        <f t="shared" si="16"/>
        <v>1000</v>
      </c>
      <c r="J283" s="23">
        <f>'[1]Arkusz1'!M282</f>
        <v>0</v>
      </c>
      <c r="K283" s="33"/>
      <c r="L283" s="33"/>
      <c r="M283" s="25">
        <f t="shared" si="17"/>
        <v>0</v>
      </c>
      <c r="N283" s="23">
        <f t="shared" si="18"/>
        <v>1000</v>
      </c>
    </row>
    <row r="284" spans="1:14" ht="12.75" customHeight="1">
      <c r="A284" s="40"/>
      <c r="B284" s="31"/>
      <c r="C284" s="27">
        <v>4300</v>
      </c>
      <c r="D284" s="31" t="s">
        <v>139</v>
      </c>
      <c r="E284" s="23">
        <f>'[1]Arkusz1'!N283</f>
        <v>3000</v>
      </c>
      <c r="F284" s="23">
        <f>'[1]Arkusz1'!I283</f>
        <v>3000</v>
      </c>
      <c r="G284" s="32"/>
      <c r="H284" s="32"/>
      <c r="I284" s="24">
        <f t="shared" si="16"/>
        <v>3000</v>
      </c>
      <c r="J284" s="23">
        <f>'[1]Arkusz1'!M283</f>
        <v>0</v>
      </c>
      <c r="K284" s="33"/>
      <c r="L284" s="33"/>
      <c r="M284" s="25">
        <f t="shared" si="17"/>
        <v>0</v>
      </c>
      <c r="N284" s="23">
        <f t="shared" si="18"/>
        <v>3000</v>
      </c>
    </row>
    <row r="285" spans="1:14" ht="12.75" customHeight="1">
      <c r="A285" s="40"/>
      <c r="B285" s="31"/>
      <c r="C285" s="27">
        <v>4350</v>
      </c>
      <c r="D285" s="31" t="s">
        <v>67</v>
      </c>
      <c r="E285" s="23">
        <f>'[1]Arkusz1'!N284</f>
        <v>1000</v>
      </c>
      <c r="F285" s="23">
        <f>'[1]Arkusz1'!I284</f>
        <v>1000</v>
      </c>
      <c r="G285" s="32"/>
      <c r="H285" s="32"/>
      <c r="I285" s="24">
        <f t="shared" si="16"/>
        <v>1000</v>
      </c>
      <c r="J285" s="23">
        <f>'[1]Arkusz1'!M284</f>
        <v>0</v>
      </c>
      <c r="K285" s="33"/>
      <c r="L285" s="33"/>
      <c r="M285" s="25">
        <f t="shared" si="17"/>
        <v>0</v>
      </c>
      <c r="N285" s="23">
        <f t="shared" si="18"/>
        <v>1000</v>
      </c>
    </row>
    <row r="286" spans="1:14" ht="24.75" customHeight="1">
      <c r="A286" s="40"/>
      <c r="B286" s="31"/>
      <c r="C286" s="27">
        <v>4360</v>
      </c>
      <c r="D286" s="47" t="s">
        <v>68</v>
      </c>
      <c r="E286" s="23">
        <f>'[1]Arkusz1'!N285</f>
        <v>400</v>
      </c>
      <c r="F286" s="23">
        <f>'[1]Arkusz1'!I285</f>
        <v>400</v>
      </c>
      <c r="G286" s="32"/>
      <c r="H286" s="32"/>
      <c r="I286" s="24">
        <f t="shared" si="16"/>
        <v>400</v>
      </c>
      <c r="J286" s="23">
        <f>'[1]Arkusz1'!M285</f>
        <v>0</v>
      </c>
      <c r="K286" s="33"/>
      <c r="L286" s="33"/>
      <c r="M286" s="25">
        <f t="shared" si="17"/>
        <v>0</v>
      </c>
      <c r="N286" s="23">
        <f t="shared" si="18"/>
        <v>400</v>
      </c>
    </row>
    <row r="287" spans="1:14" ht="27.75" customHeight="1">
      <c r="A287" s="40"/>
      <c r="B287" s="31"/>
      <c r="C287" s="27">
        <v>4370</v>
      </c>
      <c r="D287" s="37" t="s">
        <v>69</v>
      </c>
      <c r="E287" s="23">
        <f>'[1]Arkusz1'!N286</f>
        <v>3300</v>
      </c>
      <c r="F287" s="23">
        <f>'[1]Arkusz1'!I286</f>
        <v>3300</v>
      </c>
      <c r="G287" s="32"/>
      <c r="H287" s="32"/>
      <c r="I287" s="24">
        <f t="shared" si="16"/>
        <v>3300</v>
      </c>
      <c r="J287" s="23">
        <f>'[1]Arkusz1'!M286</f>
        <v>0</v>
      </c>
      <c r="K287" s="33"/>
      <c r="L287" s="33"/>
      <c r="M287" s="25">
        <f t="shared" si="17"/>
        <v>0</v>
      </c>
      <c r="N287" s="23">
        <f t="shared" si="18"/>
        <v>3300</v>
      </c>
    </row>
    <row r="288" spans="1:14" ht="12.75" customHeight="1">
      <c r="A288" s="40"/>
      <c r="B288" s="31"/>
      <c r="C288" s="27">
        <v>4410</v>
      </c>
      <c r="D288" s="31" t="s">
        <v>70</v>
      </c>
      <c r="E288" s="23">
        <f>'[1]Arkusz1'!N287</f>
        <v>2500</v>
      </c>
      <c r="F288" s="23">
        <f>'[1]Arkusz1'!I287</f>
        <v>2500</v>
      </c>
      <c r="G288" s="32"/>
      <c r="H288" s="32"/>
      <c r="I288" s="24">
        <f t="shared" si="16"/>
        <v>2500</v>
      </c>
      <c r="J288" s="23">
        <f>'[1]Arkusz1'!M287</f>
        <v>0</v>
      </c>
      <c r="K288" s="33"/>
      <c r="L288" s="33"/>
      <c r="M288" s="25">
        <f t="shared" si="17"/>
        <v>0</v>
      </c>
      <c r="N288" s="23">
        <f t="shared" si="18"/>
        <v>2500</v>
      </c>
    </row>
    <row r="289" spans="1:14" ht="12.75" customHeight="1">
      <c r="A289" s="40"/>
      <c r="B289" s="31"/>
      <c r="C289" s="27">
        <v>4430</v>
      </c>
      <c r="D289" s="31" t="s">
        <v>45</v>
      </c>
      <c r="E289" s="23">
        <f>'[1]Arkusz1'!N288</f>
        <v>120</v>
      </c>
      <c r="F289" s="23">
        <f>'[1]Arkusz1'!I288</f>
        <v>120</v>
      </c>
      <c r="G289" s="32"/>
      <c r="H289" s="32"/>
      <c r="I289" s="24">
        <f t="shared" si="16"/>
        <v>120</v>
      </c>
      <c r="J289" s="23">
        <f>'[1]Arkusz1'!M288</f>
        <v>0</v>
      </c>
      <c r="K289" s="33"/>
      <c r="L289" s="33"/>
      <c r="M289" s="25">
        <f t="shared" si="17"/>
        <v>0</v>
      </c>
      <c r="N289" s="23">
        <f t="shared" si="18"/>
        <v>120</v>
      </c>
    </row>
    <row r="290" spans="1:14" ht="12.75" customHeight="1">
      <c r="A290" s="40"/>
      <c r="B290" s="31"/>
      <c r="C290" s="27">
        <v>4440</v>
      </c>
      <c r="D290" s="31" t="s">
        <v>118</v>
      </c>
      <c r="E290" s="23">
        <f>'[1]Arkusz1'!N289</f>
        <v>4541</v>
      </c>
      <c r="F290" s="23">
        <f>'[1]Arkusz1'!I289</f>
        <v>4541</v>
      </c>
      <c r="G290" s="32"/>
      <c r="H290" s="32"/>
      <c r="I290" s="24">
        <f t="shared" si="16"/>
        <v>4541</v>
      </c>
      <c r="J290" s="23">
        <f>'[1]Arkusz1'!M289</f>
        <v>0</v>
      </c>
      <c r="K290" s="33"/>
      <c r="L290" s="33"/>
      <c r="M290" s="25">
        <f t="shared" si="17"/>
        <v>0</v>
      </c>
      <c r="N290" s="23">
        <f t="shared" si="18"/>
        <v>4541</v>
      </c>
    </row>
    <row r="291" spans="1:14" ht="12.75" customHeight="1">
      <c r="A291" s="40"/>
      <c r="B291" s="31"/>
      <c r="C291" s="27">
        <v>4700</v>
      </c>
      <c r="D291" s="31" t="s">
        <v>73</v>
      </c>
      <c r="E291" s="23">
        <f>'[1]Arkusz1'!N290</f>
        <v>1000</v>
      </c>
      <c r="F291" s="23">
        <f>'[1]Arkusz1'!I290</f>
        <v>1000</v>
      </c>
      <c r="G291" s="32"/>
      <c r="H291" s="32"/>
      <c r="I291" s="24">
        <f t="shared" si="16"/>
        <v>1000</v>
      </c>
      <c r="J291" s="23">
        <f>'[1]Arkusz1'!M290</f>
        <v>0</v>
      </c>
      <c r="K291" s="33"/>
      <c r="L291" s="33"/>
      <c r="M291" s="25">
        <f t="shared" si="17"/>
        <v>0</v>
      </c>
      <c r="N291" s="23">
        <f t="shared" si="18"/>
        <v>1000</v>
      </c>
    </row>
    <row r="292" spans="1:14" ht="12.75" customHeight="1">
      <c r="A292" s="40"/>
      <c r="B292" s="31"/>
      <c r="C292" s="27"/>
      <c r="D292" s="31"/>
      <c r="E292" s="23"/>
      <c r="F292" s="23"/>
      <c r="G292" s="32"/>
      <c r="H292" s="32"/>
      <c r="I292" s="24"/>
      <c r="J292" s="23"/>
      <c r="K292" s="33"/>
      <c r="L292" s="33"/>
      <c r="M292" s="25"/>
      <c r="N292" s="23"/>
    </row>
    <row r="293" spans="1:14" ht="12.75" customHeight="1">
      <c r="A293" s="40"/>
      <c r="B293" s="29">
        <v>80146</v>
      </c>
      <c r="C293" s="28"/>
      <c r="D293" s="29" t="s">
        <v>140</v>
      </c>
      <c r="E293" s="23">
        <f>'[1]Arkusz1'!N292</f>
        <v>24241</v>
      </c>
      <c r="F293" s="23">
        <f>'[1]Arkusz1'!I292</f>
        <v>24241</v>
      </c>
      <c r="G293" s="30">
        <f>SUM(G294:G294)</f>
        <v>0</v>
      </c>
      <c r="H293" s="30">
        <f>SUM(H294:H294)</f>
        <v>0</v>
      </c>
      <c r="I293" s="24">
        <f t="shared" si="16"/>
        <v>24241</v>
      </c>
      <c r="J293" s="23">
        <f>'[1]Arkusz1'!M292</f>
        <v>0</v>
      </c>
      <c r="K293" s="30">
        <f>SUM(K294:K294)</f>
        <v>0</v>
      </c>
      <c r="L293" s="30">
        <f>SUM(L294:L294)</f>
        <v>0</v>
      </c>
      <c r="M293" s="25">
        <f t="shared" si="17"/>
        <v>0</v>
      </c>
      <c r="N293" s="23">
        <f t="shared" si="18"/>
        <v>24241</v>
      </c>
    </row>
    <row r="294" spans="1:14" ht="12.75" customHeight="1">
      <c r="A294" s="40"/>
      <c r="B294" s="31"/>
      <c r="C294" s="27">
        <v>4700</v>
      </c>
      <c r="D294" s="31" t="s">
        <v>73</v>
      </c>
      <c r="E294" s="23">
        <f>'[1]Arkusz1'!N293</f>
        <v>24241</v>
      </c>
      <c r="F294" s="23">
        <f>'[1]Arkusz1'!I293</f>
        <v>24241</v>
      </c>
      <c r="G294" s="32"/>
      <c r="H294" s="32"/>
      <c r="I294" s="24">
        <f t="shared" si="16"/>
        <v>24241</v>
      </c>
      <c r="J294" s="23">
        <f>'[1]Arkusz1'!M293</f>
        <v>0</v>
      </c>
      <c r="K294" s="33"/>
      <c r="L294" s="33"/>
      <c r="M294" s="25">
        <f t="shared" si="17"/>
        <v>0</v>
      </c>
      <c r="N294" s="23">
        <f t="shared" si="18"/>
        <v>24241</v>
      </c>
    </row>
    <row r="295" spans="1:14" ht="13.5" customHeight="1">
      <c r="A295" s="40"/>
      <c r="B295" s="31"/>
      <c r="C295" s="27"/>
      <c r="D295" s="31"/>
      <c r="E295" s="23"/>
      <c r="F295" s="23"/>
      <c r="G295" s="32"/>
      <c r="H295" s="32"/>
      <c r="I295" s="24"/>
      <c r="J295" s="23"/>
      <c r="K295" s="33"/>
      <c r="L295" s="33"/>
      <c r="M295" s="25"/>
      <c r="N295" s="23"/>
    </row>
    <row r="296" spans="1:14" ht="12" customHeight="1">
      <c r="A296" s="40"/>
      <c r="B296" s="29">
        <v>80148</v>
      </c>
      <c r="C296" s="28"/>
      <c r="D296" s="29" t="s">
        <v>141</v>
      </c>
      <c r="E296" s="23">
        <f>'[1]Arkusz1'!N295</f>
        <v>503148</v>
      </c>
      <c r="F296" s="23">
        <f>'[1]Arkusz1'!I295</f>
        <v>503148</v>
      </c>
      <c r="G296" s="30">
        <f>SUM(G297:G310)</f>
        <v>0</v>
      </c>
      <c r="H296" s="30">
        <f>SUM(H297:H310)</f>
        <v>0</v>
      </c>
      <c r="I296" s="24">
        <f t="shared" si="16"/>
        <v>503148</v>
      </c>
      <c r="J296" s="23">
        <f>'[1]Arkusz1'!M295</f>
        <v>0</v>
      </c>
      <c r="K296" s="30">
        <f>SUM(K297:K310)</f>
        <v>0</v>
      </c>
      <c r="L296" s="30">
        <f>SUM(L297:L310)</f>
        <v>0</v>
      </c>
      <c r="M296" s="25">
        <f t="shared" si="17"/>
        <v>0</v>
      </c>
      <c r="N296" s="23">
        <f t="shared" si="18"/>
        <v>503148</v>
      </c>
    </row>
    <row r="297" spans="1:14" ht="12" customHeight="1">
      <c r="A297" s="40"/>
      <c r="B297" s="31"/>
      <c r="C297" s="27">
        <v>3020</v>
      </c>
      <c r="D297" s="46" t="s">
        <v>61</v>
      </c>
      <c r="E297" s="23">
        <f>'[1]Arkusz1'!N296</f>
        <v>4874</v>
      </c>
      <c r="F297" s="23">
        <f>'[1]Arkusz1'!I296</f>
        <v>4874</v>
      </c>
      <c r="G297" s="32"/>
      <c r="H297" s="32"/>
      <c r="I297" s="24">
        <f t="shared" si="16"/>
        <v>4874</v>
      </c>
      <c r="J297" s="23">
        <f>'[1]Arkusz1'!M296</f>
        <v>0</v>
      </c>
      <c r="K297" s="33"/>
      <c r="L297" s="33"/>
      <c r="M297" s="25">
        <f t="shared" si="17"/>
        <v>0</v>
      </c>
      <c r="N297" s="23">
        <f t="shared" si="18"/>
        <v>4874</v>
      </c>
    </row>
    <row r="298" spans="1:14" ht="13.5" customHeight="1">
      <c r="A298" s="40"/>
      <c r="B298" s="31"/>
      <c r="C298" s="27">
        <v>4010</v>
      </c>
      <c r="D298" s="31" t="s">
        <v>113</v>
      </c>
      <c r="E298" s="23">
        <f>'[1]Arkusz1'!N297</f>
        <v>165139</v>
      </c>
      <c r="F298" s="23">
        <f>'[1]Arkusz1'!I297</f>
        <v>165139</v>
      </c>
      <c r="G298" s="32"/>
      <c r="H298" s="32"/>
      <c r="I298" s="24">
        <f t="shared" si="16"/>
        <v>165139</v>
      </c>
      <c r="J298" s="23">
        <f>'[1]Arkusz1'!M297</f>
        <v>0</v>
      </c>
      <c r="K298" s="33"/>
      <c r="L298" s="33"/>
      <c r="M298" s="25">
        <f t="shared" si="17"/>
        <v>0</v>
      </c>
      <c r="N298" s="23">
        <f t="shared" si="18"/>
        <v>165139</v>
      </c>
    </row>
    <row r="299" spans="1:14" ht="12.75" customHeight="1">
      <c r="A299" s="40"/>
      <c r="B299" s="31"/>
      <c r="C299" s="27">
        <v>4040</v>
      </c>
      <c r="D299" s="31" t="s">
        <v>124</v>
      </c>
      <c r="E299" s="23">
        <f>'[1]Arkusz1'!N298</f>
        <v>12368</v>
      </c>
      <c r="F299" s="23">
        <f>'[1]Arkusz1'!I298</f>
        <v>12368</v>
      </c>
      <c r="G299" s="32"/>
      <c r="H299" s="32"/>
      <c r="I299" s="24">
        <f t="shared" si="16"/>
        <v>12368</v>
      </c>
      <c r="J299" s="23">
        <f>'[1]Arkusz1'!M298</f>
        <v>0</v>
      </c>
      <c r="K299" s="33"/>
      <c r="L299" s="33"/>
      <c r="M299" s="25">
        <f t="shared" si="17"/>
        <v>0</v>
      </c>
      <c r="N299" s="23">
        <f t="shared" si="18"/>
        <v>12368</v>
      </c>
    </row>
    <row r="300" spans="1:14" s="26" customFormat="1" ht="12.75" customHeight="1">
      <c r="A300" s="40"/>
      <c r="B300" s="31"/>
      <c r="C300" s="27">
        <v>4110</v>
      </c>
      <c r="D300" s="31" t="s">
        <v>87</v>
      </c>
      <c r="E300" s="23">
        <f>'[1]Arkusz1'!N299</f>
        <v>26465</v>
      </c>
      <c r="F300" s="23">
        <f>'[1]Arkusz1'!I299</f>
        <v>26465</v>
      </c>
      <c r="G300" s="34"/>
      <c r="H300" s="34"/>
      <c r="I300" s="24">
        <f t="shared" si="16"/>
        <v>26465</v>
      </c>
      <c r="J300" s="23">
        <f>'[1]Arkusz1'!M299</f>
        <v>0</v>
      </c>
      <c r="K300" s="39"/>
      <c r="L300" s="39"/>
      <c r="M300" s="25">
        <f t="shared" si="17"/>
        <v>0</v>
      </c>
      <c r="N300" s="23">
        <f t="shared" si="18"/>
        <v>26465</v>
      </c>
    </row>
    <row r="301" spans="1:14" ht="12.75" customHeight="1">
      <c r="A301" s="40"/>
      <c r="B301" s="31"/>
      <c r="C301" s="27">
        <v>4120</v>
      </c>
      <c r="D301" s="31" t="s">
        <v>115</v>
      </c>
      <c r="E301" s="23">
        <f>'[1]Arkusz1'!N300</f>
        <v>4269</v>
      </c>
      <c r="F301" s="23">
        <f>'[1]Arkusz1'!I300</f>
        <v>4269</v>
      </c>
      <c r="G301" s="34"/>
      <c r="H301" s="34"/>
      <c r="I301" s="24">
        <f t="shared" si="16"/>
        <v>4269</v>
      </c>
      <c r="J301" s="23">
        <f>'[1]Arkusz1'!M300</f>
        <v>0</v>
      </c>
      <c r="K301" s="33"/>
      <c r="L301" s="33"/>
      <c r="M301" s="25">
        <f t="shared" si="17"/>
        <v>0</v>
      </c>
      <c r="N301" s="23">
        <f t="shared" si="18"/>
        <v>4269</v>
      </c>
    </row>
    <row r="302" spans="1:14" ht="12.75" customHeight="1">
      <c r="A302" s="40"/>
      <c r="B302" s="31"/>
      <c r="C302" s="27">
        <v>4210</v>
      </c>
      <c r="D302" s="31" t="s">
        <v>36</v>
      </c>
      <c r="E302" s="23">
        <f>'[1]Arkusz1'!N301</f>
        <v>8300</v>
      </c>
      <c r="F302" s="23">
        <f>'[1]Arkusz1'!I301</f>
        <v>8300</v>
      </c>
      <c r="G302" s="32"/>
      <c r="H302" s="32"/>
      <c r="I302" s="24">
        <f t="shared" si="16"/>
        <v>8300</v>
      </c>
      <c r="J302" s="23">
        <f>'[1]Arkusz1'!M301</f>
        <v>0</v>
      </c>
      <c r="K302" s="33"/>
      <c r="L302" s="33"/>
      <c r="M302" s="25">
        <f t="shared" si="17"/>
        <v>0</v>
      </c>
      <c r="N302" s="23">
        <f t="shared" si="18"/>
        <v>8300</v>
      </c>
    </row>
    <row r="303" spans="1:14" ht="12.75" customHeight="1">
      <c r="A303" s="40"/>
      <c r="B303" s="31"/>
      <c r="C303" s="27">
        <v>4220</v>
      </c>
      <c r="D303" s="31" t="s">
        <v>95</v>
      </c>
      <c r="E303" s="23">
        <f>'[1]Arkusz1'!N302</f>
        <v>227052</v>
      </c>
      <c r="F303" s="23">
        <f>'[1]Arkusz1'!I302</f>
        <v>227052</v>
      </c>
      <c r="G303" s="32"/>
      <c r="H303" s="32"/>
      <c r="I303" s="24">
        <f t="shared" si="16"/>
        <v>227052</v>
      </c>
      <c r="J303" s="23">
        <f>'[1]Arkusz1'!M302</f>
        <v>0</v>
      </c>
      <c r="K303" s="33"/>
      <c r="L303" s="33"/>
      <c r="M303" s="25">
        <f t="shared" si="17"/>
        <v>0</v>
      </c>
      <c r="N303" s="23">
        <f t="shared" si="18"/>
        <v>227052</v>
      </c>
    </row>
    <row r="304" spans="1:14" ht="12.75" customHeight="1">
      <c r="A304" s="40"/>
      <c r="B304" s="31"/>
      <c r="C304" s="27">
        <v>4260</v>
      </c>
      <c r="D304" s="31" t="s">
        <v>65</v>
      </c>
      <c r="E304" s="23">
        <f>'[1]Arkusz1'!N303</f>
        <v>33300</v>
      </c>
      <c r="F304" s="23">
        <f>'[1]Arkusz1'!I303</f>
        <v>33300</v>
      </c>
      <c r="G304" s="32"/>
      <c r="H304" s="32"/>
      <c r="I304" s="24">
        <f t="shared" si="16"/>
        <v>33300</v>
      </c>
      <c r="J304" s="23">
        <f>'[1]Arkusz1'!M303</f>
        <v>0</v>
      </c>
      <c r="K304" s="33"/>
      <c r="L304" s="33"/>
      <c r="M304" s="25">
        <f t="shared" si="17"/>
        <v>0</v>
      </c>
      <c r="N304" s="23">
        <f t="shared" si="18"/>
        <v>33300</v>
      </c>
    </row>
    <row r="305" spans="1:14" ht="12.75" customHeight="1">
      <c r="A305" s="40"/>
      <c r="B305" s="31"/>
      <c r="C305" s="27">
        <v>4270</v>
      </c>
      <c r="D305" s="31" t="s">
        <v>133</v>
      </c>
      <c r="E305" s="23">
        <f>'[1]Arkusz1'!N304</f>
        <v>1700</v>
      </c>
      <c r="F305" s="23">
        <f>'[1]Arkusz1'!I304</f>
        <v>1700</v>
      </c>
      <c r="G305" s="32"/>
      <c r="H305" s="32"/>
      <c r="I305" s="24">
        <f t="shared" si="16"/>
        <v>1700</v>
      </c>
      <c r="J305" s="23">
        <f>'[1]Arkusz1'!M304</f>
        <v>0</v>
      </c>
      <c r="K305" s="33"/>
      <c r="L305" s="33"/>
      <c r="M305" s="25">
        <f t="shared" si="17"/>
        <v>0</v>
      </c>
      <c r="N305" s="23">
        <f t="shared" si="18"/>
        <v>1700</v>
      </c>
    </row>
    <row r="306" spans="1:14" ht="12.75" customHeight="1">
      <c r="A306" s="40"/>
      <c r="B306" s="31"/>
      <c r="C306" s="27">
        <v>4280</v>
      </c>
      <c r="D306" s="31" t="s">
        <v>66</v>
      </c>
      <c r="E306" s="23">
        <f>'[1]Arkusz1'!N305</f>
        <v>375</v>
      </c>
      <c r="F306" s="23">
        <f>'[1]Arkusz1'!I305</f>
        <v>375</v>
      </c>
      <c r="G306" s="32"/>
      <c r="H306" s="32"/>
      <c r="I306" s="24">
        <f t="shared" si="16"/>
        <v>375</v>
      </c>
      <c r="J306" s="23">
        <f>'[1]Arkusz1'!M305</f>
        <v>0</v>
      </c>
      <c r="K306" s="33"/>
      <c r="L306" s="33"/>
      <c r="M306" s="25">
        <f t="shared" si="17"/>
        <v>0</v>
      </c>
      <c r="N306" s="23">
        <f t="shared" si="18"/>
        <v>375</v>
      </c>
    </row>
    <row r="307" spans="1:14" ht="12.75" customHeight="1">
      <c r="A307" s="40"/>
      <c r="B307" s="31"/>
      <c r="C307" s="27">
        <v>4300</v>
      </c>
      <c r="D307" s="31" t="s">
        <v>59</v>
      </c>
      <c r="E307" s="23">
        <f>'[1]Arkusz1'!N306</f>
        <v>8900</v>
      </c>
      <c r="F307" s="23">
        <f>'[1]Arkusz1'!I306</f>
        <v>8900</v>
      </c>
      <c r="G307" s="32"/>
      <c r="H307" s="32"/>
      <c r="I307" s="24">
        <f t="shared" si="16"/>
        <v>8900</v>
      </c>
      <c r="J307" s="23">
        <f>'[1]Arkusz1'!M306</f>
        <v>0</v>
      </c>
      <c r="K307" s="33"/>
      <c r="L307" s="33"/>
      <c r="M307" s="25">
        <f t="shared" si="17"/>
        <v>0</v>
      </c>
      <c r="N307" s="23">
        <f t="shared" si="18"/>
        <v>8900</v>
      </c>
    </row>
    <row r="308" spans="1:14" ht="26.25" customHeight="1">
      <c r="A308" s="40"/>
      <c r="B308" s="31"/>
      <c r="C308" s="27">
        <v>4370</v>
      </c>
      <c r="D308" s="37" t="s">
        <v>69</v>
      </c>
      <c r="E308" s="23">
        <f>'[1]Arkusz1'!N307</f>
        <v>200</v>
      </c>
      <c r="F308" s="23">
        <f>'[1]Arkusz1'!I307</f>
        <v>200</v>
      </c>
      <c r="G308" s="32"/>
      <c r="H308" s="32"/>
      <c r="I308" s="24">
        <f t="shared" si="16"/>
        <v>200</v>
      </c>
      <c r="J308" s="23">
        <f>'[1]Arkusz1'!M307</f>
        <v>0</v>
      </c>
      <c r="K308" s="33"/>
      <c r="L308" s="33"/>
      <c r="M308" s="25">
        <f t="shared" si="17"/>
        <v>0</v>
      </c>
      <c r="N308" s="23">
        <f t="shared" si="18"/>
        <v>200</v>
      </c>
    </row>
    <row r="309" spans="1:14" ht="12.75" customHeight="1">
      <c r="A309" s="40"/>
      <c r="B309" s="31"/>
      <c r="C309" s="27">
        <v>4430</v>
      </c>
      <c r="D309" s="31" t="s">
        <v>45</v>
      </c>
      <c r="E309" s="23">
        <f>'[1]Arkusz1'!N308</f>
        <v>250</v>
      </c>
      <c r="F309" s="23">
        <f>'[1]Arkusz1'!I308</f>
        <v>250</v>
      </c>
      <c r="G309" s="32"/>
      <c r="H309" s="32"/>
      <c r="I309" s="24">
        <f t="shared" si="16"/>
        <v>250</v>
      </c>
      <c r="J309" s="23">
        <f>'[1]Arkusz1'!M308</f>
        <v>0</v>
      </c>
      <c r="K309" s="33"/>
      <c r="L309" s="33"/>
      <c r="M309" s="25">
        <f t="shared" si="17"/>
        <v>0</v>
      </c>
      <c r="N309" s="23">
        <f t="shared" si="18"/>
        <v>250</v>
      </c>
    </row>
    <row r="310" spans="1:14" ht="12.75" customHeight="1">
      <c r="A310" s="40"/>
      <c r="B310" s="31"/>
      <c r="C310" s="27">
        <v>4440</v>
      </c>
      <c r="D310" s="31" t="s">
        <v>118</v>
      </c>
      <c r="E310" s="23">
        <f>'[1]Arkusz1'!N309</f>
        <v>9956</v>
      </c>
      <c r="F310" s="23">
        <f>'[1]Arkusz1'!I309</f>
        <v>9956</v>
      </c>
      <c r="G310" s="32"/>
      <c r="H310" s="32"/>
      <c r="I310" s="24">
        <f t="shared" si="16"/>
        <v>9956</v>
      </c>
      <c r="J310" s="23">
        <f>'[1]Arkusz1'!M309</f>
        <v>0</v>
      </c>
      <c r="K310" s="33"/>
      <c r="L310" s="33"/>
      <c r="M310" s="25">
        <f t="shared" si="17"/>
        <v>0</v>
      </c>
      <c r="N310" s="23">
        <f t="shared" si="18"/>
        <v>9956</v>
      </c>
    </row>
    <row r="311" spans="1:14" ht="12.75" customHeight="1">
      <c r="A311" s="40"/>
      <c r="B311" s="31"/>
      <c r="C311" s="27"/>
      <c r="D311" s="31"/>
      <c r="E311" s="23"/>
      <c r="F311" s="23"/>
      <c r="G311" s="32"/>
      <c r="H311" s="32"/>
      <c r="I311" s="24"/>
      <c r="J311" s="23"/>
      <c r="K311" s="33"/>
      <c r="L311" s="33"/>
      <c r="M311" s="25"/>
      <c r="N311" s="23"/>
    </row>
    <row r="312" spans="1:14" ht="12.75" customHeight="1">
      <c r="A312" s="40"/>
      <c r="B312" s="29">
        <v>80195</v>
      </c>
      <c r="C312" s="28"/>
      <c r="D312" s="29" t="s">
        <v>35</v>
      </c>
      <c r="E312" s="23">
        <f>'[1]Arkusz1'!N311</f>
        <v>40308</v>
      </c>
      <c r="F312" s="23">
        <f>'[1]Arkusz1'!I311</f>
        <v>40308</v>
      </c>
      <c r="G312" s="30">
        <f>SUM(G313:G313)</f>
        <v>0</v>
      </c>
      <c r="H312" s="30">
        <f>SUM(H313:H313)</f>
        <v>0</v>
      </c>
      <c r="I312" s="24">
        <f t="shared" si="16"/>
        <v>40308</v>
      </c>
      <c r="J312" s="23">
        <f>'[1]Arkusz1'!M311</f>
        <v>0</v>
      </c>
      <c r="K312" s="30">
        <f>SUM(K313:K313)</f>
        <v>0</v>
      </c>
      <c r="L312" s="30">
        <f>SUM(L313:L313)</f>
        <v>0</v>
      </c>
      <c r="M312" s="25">
        <f t="shared" si="17"/>
        <v>0</v>
      </c>
      <c r="N312" s="23">
        <f t="shared" si="18"/>
        <v>40308</v>
      </c>
    </row>
    <row r="313" spans="1:14" ht="12.75" customHeight="1">
      <c r="A313" s="40"/>
      <c r="B313" s="31"/>
      <c r="C313" s="27">
        <v>4440</v>
      </c>
      <c r="D313" s="31" t="s">
        <v>118</v>
      </c>
      <c r="E313" s="23">
        <f>'[1]Arkusz1'!N312</f>
        <v>40308</v>
      </c>
      <c r="F313" s="23">
        <f>'[1]Arkusz1'!I312</f>
        <v>40308</v>
      </c>
      <c r="G313" s="32"/>
      <c r="H313" s="32"/>
      <c r="I313" s="24">
        <f t="shared" si="16"/>
        <v>40308</v>
      </c>
      <c r="J313" s="23">
        <f>'[1]Arkusz1'!M312</f>
        <v>0</v>
      </c>
      <c r="K313" s="33"/>
      <c r="L313" s="33"/>
      <c r="M313" s="25">
        <f t="shared" si="17"/>
        <v>0</v>
      </c>
      <c r="N313" s="23">
        <f t="shared" si="18"/>
        <v>40308</v>
      </c>
    </row>
    <row r="314" spans="1:14" ht="12.75" customHeight="1">
      <c r="A314" s="40"/>
      <c r="B314" s="27"/>
      <c r="C314" s="27"/>
      <c r="D314" s="31"/>
      <c r="E314" s="23"/>
      <c r="F314" s="23"/>
      <c r="G314" s="32"/>
      <c r="H314" s="32"/>
      <c r="I314" s="24"/>
      <c r="J314" s="23"/>
      <c r="K314" s="33"/>
      <c r="L314" s="33"/>
      <c r="M314" s="25"/>
      <c r="N314" s="23"/>
    </row>
    <row r="315" spans="1:14" ht="12.75" customHeight="1">
      <c r="A315" s="35">
        <v>851</v>
      </c>
      <c r="B315" s="20"/>
      <c r="C315" s="20"/>
      <c r="D315" s="41" t="s">
        <v>142</v>
      </c>
      <c r="E315" s="23">
        <f>'[1]Arkusz1'!N314</f>
        <v>80000</v>
      </c>
      <c r="F315" s="23">
        <f>'[1]Arkusz1'!I314</f>
        <v>80000</v>
      </c>
      <c r="G315" s="23">
        <f>G321+G316</f>
        <v>0</v>
      </c>
      <c r="H315" s="23">
        <f>H321+H316</f>
        <v>0</v>
      </c>
      <c r="I315" s="24">
        <f t="shared" si="16"/>
        <v>80000</v>
      </c>
      <c r="J315" s="23">
        <f>'[1]Arkusz1'!M314</f>
        <v>0</v>
      </c>
      <c r="K315" s="23">
        <f>K321+K316</f>
        <v>0</v>
      </c>
      <c r="L315" s="23">
        <f>L321+L316</f>
        <v>0</v>
      </c>
      <c r="M315" s="25">
        <f t="shared" si="17"/>
        <v>0</v>
      </c>
      <c r="N315" s="23">
        <f t="shared" si="18"/>
        <v>80000</v>
      </c>
    </row>
    <row r="316" spans="1:14" ht="28.5" customHeight="1">
      <c r="A316" s="40"/>
      <c r="B316" s="28">
        <v>85153</v>
      </c>
      <c r="C316" s="28"/>
      <c r="D316" s="29" t="s">
        <v>143</v>
      </c>
      <c r="E316" s="23">
        <f>'[1]Arkusz1'!N315</f>
        <v>3500</v>
      </c>
      <c r="F316" s="23">
        <f>'[1]Arkusz1'!I315</f>
        <v>3500</v>
      </c>
      <c r="G316" s="30">
        <f>SUM(G317:G319)</f>
        <v>0</v>
      </c>
      <c r="H316" s="30">
        <f>SUM(H317:H319)</f>
        <v>0</v>
      </c>
      <c r="I316" s="24">
        <f t="shared" si="16"/>
        <v>3500</v>
      </c>
      <c r="J316" s="23">
        <f>'[1]Arkusz1'!M315</f>
        <v>0</v>
      </c>
      <c r="K316" s="30">
        <f>SUM(K317:K319)</f>
        <v>0</v>
      </c>
      <c r="L316" s="30">
        <f>SUM(L317:L319)</f>
        <v>0</v>
      </c>
      <c r="M316" s="25">
        <f t="shared" si="17"/>
        <v>0</v>
      </c>
      <c r="N316" s="23">
        <f t="shared" si="18"/>
        <v>3500</v>
      </c>
    </row>
    <row r="317" spans="1:14" ht="12.75" customHeight="1">
      <c r="A317" s="40"/>
      <c r="B317" s="27"/>
      <c r="C317" s="27">
        <v>4210</v>
      </c>
      <c r="D317" s="31" t="s">
        <v>116</v>
      </c>
      <c r="E317" s="23">
        <f>'[1]Arkusz1'!N316</f>
        <v>1500</v>
      </c>
      <c r="F317" s="23">
        <f>'[1]Arkusz1'!I316</f>
        <v>1500</v>
      </c>
      <c r="G317" s="32"/>
      <c r="H317" s="32"/>
      <c r="I317" s="24">
        <f t="shared" si="16"/>
        <v>1500</v>
      </c>
      <c r="J317" s="23">
        <f>'[1]Arkusz1'!M316</f>
        <v>0</v>
      </c>
      <c r="K317" s="33"/>
      <c r="L317" s="33"/>
      <c r="M317" s="25">
        <f t="shared" si="17"/>
        <v>0</v>
      </c>
      <c r="N317" s="23">
        <f t="shared" si="18"/>
        <v>1500</v>
      </c>
    </row>
    <row r="318" spans="1:14" ht="15" customHeight="1">
      <c r="A318" s="40"/>
      <c r="B318" s="27"/>
      <c r="C318" s="27">
        <v>4240</v>
      </c>
      <c r="D318" s="31" t="s">
        <v>144</v>
      </c>
      <c r="E318" s="23">
        <f>'[1]Arkusz1'!N317</f>
        <v>1000</v>
      </c>
      <c r="F318" s="23">
        <f>'[1]Arkusz1'!I317</f>
        <v>1000</v>
      </c>
      <c r="G318" s="32"/>
      <c r="H318" s="32"/>
      <c r="I318" s="24">
        <f t="shared" si="16"/>
        <v>1000</v>
      </c>
      <c r="J318" s="23">
        <f>'[1]Arkusz1'!M317</f>
        <v>0</v>
      </c>
      <c r="K318" s="33"/>
      <c r="L318" s="33"/>
      <c r="M318" s="25">
        <f t="shared" si="17"/>
        <v>0</v>
      </c>
      <c r="N318" s="23">
        <f t="shared" si="18"/>
        <v>1000</v>
      </c>
    </row>
    <row r="319" spans="1:14" ht="12.75" customHeight="1">
      <c r="A319" s="40"/>
      <c r="B319" s="31"/>
      <c r="C319" s="27">
        <v>4700</v>
      </c>
      <c r="D319" s="31" t="s">
        <v>73</v>
      </c>
      <c r="E319" s="23">
        <f>'[1]Arkusz1'!N318</f>
        <v>1000</v>
      </c>
      <c r="F319" s="23">
        <f>'[1]Arkusz1'!I318</f>
        <v>1000</v>
      </c>
      <c r="G319" s="32"/>
      <c r="H319" s="32"/>
      <c r="I319" s="24">
        <f t="shared" si="16"/>
        <v>1000</v>
      </c>
      <c r="J319" s="23">
        <f>'[1]Arkusz1'!M318</f>
        <v>0</v>
      </c>
      <c r="K319" s="33"/>
      <c r="L319" s="33"/>
      <c r="M319" s="25">
        <f t="shared" si="17"/>
        <v>0</v>
      </c>
      <c r="N319" s="23">
        <f t="shared" si="18"/>
        <v>1000</v>
      </c>
    </row>
    <row r="320" spans="1:14" ht="12.75" customHeight="1">
      <c r="A320" s="40"/>
      <c r="B320" s="31"/>
      <c r="C320" s="27"/>
      <c r="D320" s="31"/>
      <c r="E320" s="23"/>
      <c r="F320" s="23"/>
      <c r="G320" s="32"/>
      <c r="H320" s="32"/>
      <c r="I320" s="24"/>
      <c r="J320" s="23"/>
      <c r="K320" s="33"/>
      <c r="L320" s="33"/>
      <c r="M320" s="25"/>
      <c r="N320" s="23"/>
    </row>
    <row r="321" spans="1:14" ht="12.75" customHeight="1">
      <c r="A321" s="40"/>
      <c r="B321" s="28">
        <v>85154</v>
      </c>
      <c r="C321" s="28"/>
      <c r="D321" s="29" t="s">
        <v>145</v>
      </c>
      <c r="E321" s="23">
        <f>'[1]Arkusz1'!N320</f>
        <v>76500</v>
      </c>
      <c r="F321" s="23">
        <f>'[1]Arkusz1'!I320</f>
        <v>76500</v>
      </c>
      <c r="G321" s="30">
        <f>SUM(G322:G330)</f>
        <v>0</v>
      </c>
      <c r="H321" s="30">
        <f>SUM(H322:H330)</f>
        <v>0</v>
      </c>
      <c r="I321" s="24">
        <f t="shared" si="16"/>
        <v>76500</v>
      </c>
      <c r="J321" s="23">
        <f>'[1]Arkusz1'!M320</f>
        <v>0</v>
      </c>
      <c r="K321" s="30">
        <f>SUM(K322:K330)</f>
        <v>0</v>
      </c>
      <c r="L321" s="30">
        <f>SUM(L322:L330)</f>
        <v>0</v>
      </c>
      <c r="M321" s="25">
        <f t="shared" si="17"/>
        <v>0</v>
      </c>
      <c r="N321" s="23">
        <f t="shared" si="18"/>
        <v>76500</v>
      </c>
    </row>
    <row r="322" spans="1:14" ht="12.75" customHeight="1">
      <c r="A322" s="40"/>
      <c r="B322" s="27"/>
      <c r="C322" s="27">
        <v>4170</v>
      </c>
      <c r="D322" s="31" t="s">
        <v>146</v>
      </c>
      <c r="E322" s="23">
        <f>'[1]Arkusz1'!N321</f>
        <v>20000</v>
      </c>
      <c r="F322" s="23">
        <f>'[1]Arkusz1'!I321</f>
        <v>20000</v>
      </c>
      <c r="G322" s="32"/>
      <c r="H322" s="32"/>
      <c r="I322" s="24">
        <f t="shared" si="16"/>
        <v>20000</v>
      </c>
      <c r="J322" s="23">
        <f>'[1]Arkusz1'!M321</f>
        <v>0</v>
      </c>
      <c r="K322" s="33"/>
      <c r="L322" s="33"/>
      <c r="M322" s="25">
        <f t="shared" si="17"/>
        <v>0</v>
      </c>
      <c r="N322" s="23">
        <f t="shared" si="18"/>
        <v>20000</v>
      </c>
    </row>
    <row r="323" spans="1:14" ht="12.75" customHeight="1">
      <c r="A323" s="40"/>
      <c r="B323" s="27"/>
      <c r="C323" s="27">
        <v>4210</v>
      </c>
      <c r="D323" s="31" t="s">
        <v>116</v>
      </c>
      <c r="E323" s="23">
        <f>'[1]Arkusz1'!N322</f>
        <v>3000</v>
      </c>
      <c r="F323" s="23">
        <f>'[1]Arkusz1'!I322</f>
        <v>3000</v>
      </c>
      <c r="G323" s="32"/>
      <c r="H323" s="32"/>
      <c r="I323" s="24">
        <f t="shared" si="16"/>
        <v>3000</v>
      </c>
      <c r="J323" s="23">
        <f>'[1]Arkusz1'!M322</f>
        <v>0</v>
      </c>
      <c r="K323" s="33"/>
      <c r="L323" s="33"/>
      <c r="M323" s="25">
        <f t="shared" si="17"/>
        <v>0</v>
      </c>
      <c r="N323" s="23">
        <f t="shared" si="18"/>
        <v>3000</v>
      </c>
    </row>
    <row r="324" spans="1:14" ht="12.75" customHeight="1">
      <c r="A324" s="40"/>
      <c r="B324" s="31"/>
      <c r="C324" s="27">
        <v>4220</v>
      </c>
      <c r="D324" s="31" t="s">
        <v>95</v>
      </c>
      <c r="E324" s="23">
        <f>'[1]Arkusz1'!N323</f>
        <v>36000</v>
      </c>
      <c r="F324" s="23">
        <f>'[1]Arkusz1'!I323</f>
        <v>36000</v>
      </c>
      <c r="G324" s="32"/>
      <c r="H324" s="32"/>
      <c r="I324" s="24">
        <f t="shared" si="16"/>
        <v>36000</v>
      </c>
      <c r="J324" s="23">
        <f>'[1]Arkusz1'!M323</f>
        <v>0</v>
      </c>
      <c r="K324" s="33"/>
      <c r="L324" s="33"/>
      <c r="M324" s="25">
        <f t="shared" si="17"/>
        <v>0</v>
      </c>
      <c r="N324" s="23">
        <f t="shared" si="18"/>
        <v>36000</v>
      </c>
    </row>
    <row r="325" spans="1:14" s="26" customFormat="1" ht="12.75" customHeight="1">
      <c r="A325" s="40"/>
      <c r="B325" s="27"/>
      <c r="C325" s="27">
        <v>4240</v>
      </c>
      <c r="D325" s="31" t="s">
        <v>144</v>
      </c>
      <c r="E325" s="23">
        <f>'[1]Arkusz1'!N324</f>
        <v>9000</v>
      </c>
      <c r="F325" s="23">
        <f>'[1]Arkusz1'!I324</f>
        <v>9000</v>
      </c>
      <c r="G325" s="34"/>
      <c r="H325" s="34"/>
      <c r="I325" s="24">
        <f t="shared" si="16"/>
        <v>9000</v>
      </c>
      <c r="J325" s="23">
        <f>'[1]Arkusz1'!M324</f>
        <v>0</v>
      </c>
      <c r="K325" s="39"/>
      <c r="L325" s="39"/>
      <c r="M325" s="25">
        <f t="shared" si="17"/>
        <v>0</v>
      </c>
      <c r="N325" s="23">
        <f t="shared" si="18"/>
        <v>9000</v>
      </c>
    </row>
    <row r="326" spans="1:14" ht="12.75" customHeight="1">
      <c r="A326" s="40"/>
      <c r="B326" s="27"/>
      <c r="C326" s="27">
        <v>4260</v>
      </c>
      <c r="D326" s="31" t="s">
        <v>65</v>
      </c>
      <c r="E326" s="23">
        <f>'[1]Arkusz1'!N325</f>
        <v>4000</v>
      </c>
      <c r="F326" s="23">
        <f>'[1]Arkusz1'!I325</f>
        <v>4000</v>
      </c>
      <c r="G326" s="32"/>
      <c r="H326" s="32"/>
      <c r="I326" s="24">
        <f t="shared" si="16"/>
        <v>4000</v>
      </c>
      <c r="J326" s="23">
        <f>'[1]Arkusz1'!M325</f>
        <v>0</v>
      </c>
      <c r="K326" s="33"/>
      <c r="L326" s="33"/>
      <c r="M326" s="25">
        <f t="shared" si="17"/>
        <v>0</v>
      </c>
      <c r="N326" s="23">
        <f t="shared" si="18"/>
        <v>4000</v>
      </c>
    </row>
    <row r="327" spans="1:14" ht="12.75" customHeight="1">
      <c r="A327" s="40"/>
      <c r="B327" s="27"/>
      <c r="C327" s="27">
        <v>4300</v>
      </c>
      <c r="D327" s="31" t="s">
        <v>147</v>
      </c>
      <c r="E327" s="23">
        <f>'[1]Arkusz1'!N326</f>
        <v>1500</v>
      </c>
      <c r="F327" s="23">
        <f>'[1]Arkusz1'!I326</f>
        <v>1500</v>
      </c>
      <c r="G327" s="32"/>
      <c r="H327" s="32"/>
      <c r="I327" s="24">
        <f t="shared" si="16"/>
        <v>1500</v>
      </c>
      <c r="J327" s="23">
        <f>'[1]Arkusz1'!M326</f>
        <v>0</v>
      </c>
      <c r="K327" s="33"/>
      <c r="L327" s="33"/>
      <c r="M327" s="25">
        <f t="shared" si="17"/>
        <v>0</v>
      </c>
      <c r="N327" s="23">
        <f t="shared" si="18"/>
        <v>1500</v>
      </c>
    </row>
    <row r="328" spans="1:14" ht="12.75" customHeight="1">
      <c r="A328" s="40"/>
      <c r="B328" s="27"/>
      <c r="C328" s="27">
        <v>4410</v>
      </c>
      <c r="D328" s="31" t="s">
        <v>70</v>
      </c>
      <c r="E328" s="23">
        <f>'[1]Arkusz1'!N327</f>
        <v>500</v>
      </c>
      <c r="F328" s="23">
        <f>'[1]Arkusz1'!I327</f>
        <v>500</v>
      </c>
      <c r="G328" s="32"/>
      <c r="H328" s="32"/>
      <c r="I328" s="24">
        <f t="shared" si="16"/>
        <v>500</v>
      </c>
      <c r="J328" s="23">
        <f>'[1]Arkusz1'!M327</f>
        <v>0</v>
      </c>
      <c r="K328" s="33"/>
      <c r="L328" s="33"/>
      <c r="M328" s="25">
        <f t="shared" si="17"/>
        <v>0</v>
      </c>
      <c r="N328" s="23">
        <f t="shared" si="18"/>
        <v>500</v>
      </c>
    </row>
    <row r="329" spans="1:14" ht="12.75" customHeight="1">
      <c r="A329" s="40"/>
      <c r="B329" s="27"/>
      <c r="C329" s="27">
        <v>4430</v>
      </c>
      <c r="D329" s="31" t="s">
        <v>45</v>
      </c>
      <c r="E329" s="23">
        <f>'[1]Arkusz1'!N328</f>
        <v>1500</v>
      </c>
      <c r="F329" s="23">
        <f>'[1]Arkusz1'!I328</f>
        <v>1500</v>
      </c>
      <c r="G329" s="32"/>
      <c r="H329" s="32"/>
      <c r="I329" s="24">
        <f t="shared" si="16"/>
        <v>1500</v>
      </c>
      <c r="J329" s="23">
        <f>'[1]Arkusz1'!M328</f>
        <v>0</v>
      </c>
      <c r="K329" s="33"/>
      <c r="L329" s="33"/>
      <c r="M329" s="25">
        <f t="shared" si="17"/>
        <v>0</v>
      </c>
      <c r="N329" s="23">
        <f t="shared" si="18"/>
        <v>1500</v>
      </c>
    </row>
    <row r="330" spans="1:14" ht="12.75" customHeight="1">
      <c r="A330" s="40"/>
      <c r="B330" s="31"/>
      <c r="C330" s="27">
        <v>4700</v>
      </c>
      <c r="D330" s="31" t="s">
        <v>73</v>
      </c>
      <c r="E330" s="23">
        <f>'[1]Arkusz1'!N329</f>
        <v>1000</v>
      </c>
      <c r="F330" s="23">
        <f>'[1]Arkusz1'!I329</f>
        <v>1000</v>
      </c>
      <c r="G330" s="32"/>
      <c r="H330" s="32"/>
      <c r="I330" s="24">
        <f t="shared" si="16"/>
        <v>1000</v>
      </c>
      <c r="J330" s="23">
        <f>'[1]Arkusz1'!M329</f>
        <v>0</v>
      </c>
      <c r="K330" s="33"/>
      <c r="L330" s="33"/>
      <c r="M330" s="25">
        <f t="shared" si="17"/>
        <v>0</v>
      </c>
      <c r="N330" s="23">
        <f t="shared" si="18"/>
        <v>1000</v>
      </c>
    </row>
    <row r="331" spans="1:14" ht="12.75" customHeight="1">
      <c r="A331" s="40"/>
      <c r="B331" s="27"/>
      <c r="C331" s="27"/>
      <c r="D331" s="31"/>
      <c r="E331" s="23"/>
      <c r="F331" s="23"/>
      <c r="G331" s="32"/>
      <c r="H331" s="32"/>
      <c r="I331" s="24"/>
      <c r="J331" s="23"/>
      <c r="K331" s="33"/>
      <c r="L331" s="33"/>
      <c r="M331" s="25"/>
      <c r="N331" s="23"/>
    </row>
    <row r="332" spans="1:14" ht="12.75" customHeight="1">
      <c r="A332" s="35">
        <v>852</v>
      </c>
      <c r="B332" s="20"/>
      <c r="C332" s="20"/>
      <c r="D332" s="41" t="s">
        <v>148</v>
      </c>
      <c r="E332" s="23">
        <f>'[1]Arkusz1'!N331</f>
        <v>2257723</v>
      </c>
      <c r="F332" s="23">
        <f>'[1]Arkusz1'!I331</f>
        <v>2257723</v>
      </c>
      <c r="G332" s="23">
        <f>G333+G342+G365+G369+G372+G379+G400+G406+G376+G337</f>
        <v>14522</v>
      </c>
      <c r="H332" s="23">
        <f>H333+H342+H365+H369+H372+H379+H400+H406+H376+H337</f>
        <v>322</v>
      </c>
      <c r="I332" s="24">
        <f t="shared" si="16"/>
        <v>2271923</v>
      </c>
      <c r="J332" s="23">
        <f>'[1]Arkusz1'!M331</f>
        <v>0</v>
      </c>
      <c r="K332" s="23">
        <f>K333+K342+K365+K369+K372+K379+K400+K406+K376</f>
        <v>0</v>
      </c>
      <c r="L332" s="23">
        <f>L333+L342+L365+L369+L372+L379+L400+L406+L376</f>
        <v>0</v>
      </c>
      <c r="M332" s="25">
        <f t="shared" si="17"/>
        <v>0</v>
      </c>
      <c r="N332" s="23">
        <f t="shared" si="18"/>
        <v>2271923</v>
      </c>
    </row>
    <row r="333" spans="1:14" ht="12.75" customHeight="1">
      <c r="A333" s="40"/>
      <c r="B333" s="28">
        <v>85202</v>
      </c>
      <c r="C333" s="27"/>
      <c r="D333" s="29" t="s">
        <v>149</v>
      </c>
      <c r="E333" s="23">
        <f>'[1]Arkusz1'!N332</f>
        <v>34800</v>
      </c>
      <c r="F333" s="23">
        <f>'[1]Arkusz1'!I332</f>
        <v>34800</v>
      </c>
      <c r="G333" s="30">
        <f>SUM(G334:G335)</f>
        <v>0</v>
      </c>
      <c r="H333" s="30">
        <f>SUM(H334:H335)</f>
        <v>0</v>
      </c>
      <c r="I333" s="24">
        <f t="shared" si="16"/>
        <v>34800</v>
      </c>
      <c r="J333" s="23">
        <f>'[1]Arkusz1'!M332</f>
        <v>0</v>
      </c>
      <c r="K333" s="30">
        <f>SUM(K334:K335)</f>
        <v>0</v>
      </c>
      <c r="L333" s="30">
        <f>SUM(L334:L335)</f>
        <v>0</v>
      </c>
      <c r="M333" s="25">
        <f t="shared" si="17"/>
        <v>0</v>
      </c>
      <c r="N333" s="23">
        <f t="shared" si="18"/>
        <v>34800</v>
      </c>
    </row>
    <row r="334" spans="1:14" ht="12.75" customHeight="1">
      <c r="A334" s="40"/>
      <c r="B334" s="27"/>
      <c r="C334" s="27"/>
      <c r="D334" s="31" t="s">
        <v>150</v>
      </c>
      <c r="E334" s="23"/>
      <c r="F334" s="23"/>
      <c r="G334" s="32"/>
      <c r="H334" s="32"/>
      <c r="I334" s="24"/>
      <c r="J334" s="23"/>
      <c r="K334" s="33"/>
      <c r="L334" s="33"/>
      <c r="M334" s="25"/>
      <c r="N334" s="23"/>
    </row>
    <row r="335" spans="1:14" ht="12.75" customHeight="1">
      <c r="A335" s="40"/>
      <c r="B335" s="27"/>
      <c r="C335" s="27">
        <v>4330</v>
      </c>
      <c r="D335" s="31" t="s">
        <v>151</v>
      </c>
      <c r="E335" s="23">
        <f>'[1]Arkusz1'!N334</f>
        <v>34800</v>
      </c>
      <c r="F335" s="23">
        <f>'[1]Arkusz1'!I334</f>
        <v>34800</v>
      </c>
      <c r="G335" s="32"/>
      <c r="H335" s="32"/>
      <c r="I335" s="24">
        <f t="shared" si="16"/>
        <v>34800</v>
      </c>
      <c r="J335" s="23">
        <f>'[1]Arkusz1'!M334</f>
        <v>0</v>
      </c>
      <c r="K335" s="33"/>
      <c r="L335" s="33"/>
      <c r="M335" s="25">
        <f t="shared" si="17"/>
        <v>0</v>
      </c>
      <c r="N335" s="23">
        <f t="shared" si="18"/>
        <v>34800</v>
      </c>
    </row>
    <row r="336" spans="1:14" ht="12.75" customHeight="1">
      <c r="A336" s="40"/>
      <c r="B336" s="27"/>
      <c r="C336" s="27"/>
      <c r="D336" s="29"/>
      <c r="E336" s="23"/>
      <c r="F336" s="23"/>
      <c r="G336" s="32"/>
      <c r="H336" s="32"/>
      <c r="I336" s="24"/>
      <c r="J336" s="23"/>
      <c r="K336" s="33"/>
      <c r="L336" s="33"/>
      <c r="M336" s="25"/>
      <c r="N336" s="23"/>
    </row>
    <row r="337" spans="1:14" ht="12.75" customHeight="1">
      <c r="A337" s="40"/>
      <c r="B337" s="28">
        <v>85205</v>
      </c>
      <c r="C337" s="27"/>
      <c r="D337" s="29" t="s">
        <v>152</v>
      </c>
      <c r="E337" s="23">
        <f>'[1]Arkusz1'!N336</f>
        <v>1000</v>
      </c>
      <c r="F337" s="23">
        <f>'[1]Arkusz1'!I336</f>
        <v>1000</v>
      </c>
      <c r="G337" s="30">
        <f>SUM(G338:G339)</f>
        <v>0</v>
      </c>
      <c r="H337" s="30">
        <f>SUM(H338:H339)</f>
        <v>0</v>
      </c>
      <c r="I337" s="24">
        <f t="shared" si="16"/>
        <v>1000</v>
      </c>
      <c r="J337" s="23">
        <f>'[1]Arkusz1'!M336</f>
        <v>0</v>
      </c>
      <c r="K337" s="30">
        <f>SUM(K338:K339)</f>
        <v>0</v>
      </c>
      <c r="L337" s="30">
        <f>SUM(L338:L339)</f>
        <v>0</v>
      </c>
      <c r="M337" s="25">
        <f t="shared" si="17"/>
        <v>0</v>
      </c>
      <c r="N337" s="23">
        <f t="shared" si="18"/>
        <v>1000</v>
      </c>
    </row>
    <row r="338" spans="1:14" ht="12.75" customHeight="1">
      <c r="A338" s="40"/>
      <c r="B338" s="27"/>
      <c r="C338" s="27">
        <v>4210</v>
      </c>
      <c r="D338" s="31" t="s">
        <v>116</v>
      </c>
      <c r="E338" s="23">
        <f>'[1]Arkusz1'!N337</f>
        <v>750</v>
      </c>
      <c r="F338" s="23">
        <f>'[1]Arkusz1'!I337</f>
        <v>750</v>
      </c>
      <c r="G338" s="32"/>
      <c r="H338" s="32"/>
      <c r="I338" s="24">
        <f t="shared" si="16"/>
        <v>750</v>
      </c>
      <c r="J338" s="23">
        <f>'[1]Arkusz1'!M337</f>
        <v>0</v>
      </c>
      <c r="K338" s="33"/>
      <c r="L338" s="33"/>
      <c r="M338" s="25">
        <f t="shared" si="17"/>
        <v>0</v>
      </c>
      <c r="N338" s="23">
        <f t="shared" si="18"/>
        <v>750</v>
      </c>
    </row>
    <row r="339" spans="1:14" ht="12.75" customHeight="1">
      <c r="A339" s="40"/>
      <c r="B339" s="27"/>
      <c r="C339" s="27">
        <v>4300</v>
      </c>
      <c r="D339" s="31" t="s">
        <v>147</v>
      </c>
      <c r="E339" s="23">
        <f>'[1]Arkusz1'!N338</f>
        <v>250</v>
      </c>
      <c r="F339" s="23">
        <f>'[1]Arkusz1'!I338</f>
        <v>250</v>
      </c>
      <c r="G339" s="32"/>
      <c r="H339" s="32"/>
      <c r="I339" s="24">
        <f t="shared" si="16"/>
        <v>250</v>
      </c>
      <c r="J339" s="23">
        <f>'[1]Arkusz1'!M338</f>
        <v>0</v>
      </c>
      <c r="K339" s="33"/>
      <c r="L339" s="33"/>
      <c r="M339" s="25">
        <f t="shared" si="17"/>
        <v>0</v>
      </c>
      <c r="N339" s="23">
        <f t="shared" si="18"/>
        <v>250</v>
      </c>
    </row>
    <row r="340" spans="1:14" ht="12.75" customHeight="1">
      <c r="A340" s="40"/>
      <c r="B340" s="27"/>
      <c r="C340" s="27"/>
      <c r="D340" s="29"/>
      <c r="E340" s="23"/>
      <c r="F340" s="23"/>
      <c r="G340" s="32"/>
      <c r="H340" s="32"/>
      <c r="I340" s="24"/>
      <c r="J340" s="23"/>
      <c r="K340" s="33"/>
      <c r="L340" s="33"/>
      <c r="M340" s="25">
        <f t="shared" si="17"/>
        <v>0</v>
      </c>
      <c r="N340" s="23">
        <f t="shared" si="18"/>
        <v>0</v>
      </c>
    </row>
    <row r="341" spans="1:14" ht="15" customHeight="1">
      <c r="A341" s="40"/>
      <c r="B341" s="27"/>
      <c r="C341" s="27"/>
      <c r="D341" s="53" t="s">
        <v>153</v>
      </c>
      <c r="E341" s="23"/>
      <c r="F341" s="23"/>
      <c r="G341" s="32"/>
      <c r="H341" s="32"/>
      <c r="I341" s="24"/>
      <c r="J341" s="23"/>
      <c r="K341" s="33"/>
      <c r="L341" s="33"/>
      <c r="M341" s="25"/>
      <c r="N341" s="23"/>
    </row>
    <row r="342" spans="1:14" ht="12.75" customHeight="1">
      <c r="A342" s="40"/>
      <c r="B342" s="28">
        <v>85212</v>
      </c>
      <c r="C342" s="27"/>
      <c r="D342" s="53" t="s">
        <v>154</v>
      </c>
      <c r="E342" s="23">
        <f>'[1]Arkusz1'!N341</f>
        <v>1595179</v>
      </c>
      <c r="F342" s="23">
        <f>'[1]Arkusz1'!I341</f>
        <v>1595179</v>
      </c>
      <c r="G342" s="30">
        <f>SUM(G343:G362)</f>
        <v>16</v>
      </c>
      <c r="H342" s="30">
        <f>SUM(H343:H362)</f>
        <v>16</v>
      </c>
      <c r="I342" s="24">
        <f t="shared" si="16"/>
        <v>1595179</v>
      </c>
      <c r="J342" s="23">
        <f>'[1]Arkusz1'!M341</f>
        <v>0</v>
      </c>
      <c r="K342" s="30">
        <f>SUM(K344:K362)</f>
        <v>0</v>
      </c>
      <c r="L342" s="30">
        <f>SUM(L344:L362)</f>
        <v>0</v>
      </c>
      <c r="M342" s="25">
        <f t="shared" si="17"/>
        <v>0</v>
      </c>
      <c r="N342" s="23">
        <f t="shared" si="18"/>
        <v>1595179</v>
      </c>
    </row>
    <row r="343" spans="1:14" ht="42.75" customHeight="1">
      <c r="A343" s="40"/>
      <c r="B343" s="28"/>
      <c r="C343" s="27">
        <v>2910</v>
      </c>
      <c r="D343" s="47" t="s">
        <v>155</v>
      </c>
      <c r="E343" s="23">
        <f>'[1]Arkusz1'!N342</f>
        <v>3000</v>
      </c>
      <c r="F343" s="23">
        <f>'[1]Arkusz1'!I342</f>
        <v>3000</v>
      </c>
      <c r="G343" s="38"/>
      <c r="H343" s="30"/>
      <c r="I343" s="24">
        <f t="shared" si="16"/>
        <v>3000</v>
      </c>
      <c r="J343" s="23">
        <f>'[1]Arkusz1'!M342</f>
        <v>0</v>
      </c>
      <c r="K343" s="30"/>
      <c r="L343" s="30"/>
      <c r="M343" s="25">
        <f t="shared" si="17"/>
        <v>0</v>
      </c>
      <c r="N343" s="23">
        <f t="shared" si="18"/>
        <v>3000</v>
      </c>
    </row>
    <row r="344" spans="1:14" ht="14.25" customHeight="1">
      <c r="A344" s="40"/>
      <c r="B344" s="27"/>
      <c r="C344" s="27">
        <v>3020</v>
      </c>
      <c r="D344" s="46" t="s">
        <v>61</v>
      </c>
      <c r="E344" s="23">
        <f>'[1]Arkusz1'!N343</f>
        <v>120</v>
      </c>
      <c r="F344" s="23">
        <f>'[1]Arkusz1'!I343</f>
        <v>120</v>
      </c>
      <c r="G344" s="32"/>
      <c r="H344" s="32"/>
      <c r="I344" s="24">
        <f t="shared" si="16"/>
        <v>120</v>
      </c>
      <c r="J344" s="23">
        <f>'[1]Arkusz1'!M343</f>
        <v>0</v>
      </c>
      <c r="K344" s="33"/>
      <c r="L344" s="33"/>
      <c r="M344" s="25">
        <f t="shared" si="17"/>
        <v>0</v>
      </c>
      <c r="N344" s="23">
        <f t="shared" si="18"/>
        <v>120</v>
      </c>
    </row>
    <row r="345" spans="1:14" ht="12.75" customHeight="1">
      <c r="A345" s="40"/>
      <c r="B345" s="27"/>
      <c r="C345" s="27">
        <v>3110</v>
      </c>
      <c r="D345" s="31" t="s">
        <v>156</v>
      </c>
      <c r="E345" s="23">
        <f>'[1]Arkusz1'!N344</f>
        <v>1530000</v>
      </c>
      <c r="F345" s="23">
        <f>'[1]Arkusz1'!I344</f>
        <v>1530000</v>
      </c>
      <c r="G345" s="32"/>
      <c r="H345" s="32"/>
      <c r="I345" s="24">
        <f t="shared" si="16"/>
        <v>1530000</v>
      </c>
      <c r="J345" s="23">
        <f>'[1]Arkusz1'!M344</f>
        <v>0</v>
      </c>
      <c r="K345" s="33"/>
      <c r="L345" s="33"/>
      <c r="M345" s="25">
        <f t="shared" si="17"/>
        <v>0</v>
      </c>
      <c r="N345" s="23">
        <f t="shared" si="18"/>
        <v>1530000</v>
      </c>
    </row>
    <row r="346" spans="1:14" ht="12.75" customHeight="1">
      <c r="A346" s="40"/>
      <c r="B346" s="31"/>
      <c r="C346" s="27">
        <v>4010</v>
      </c>
      <c r="D346" s="31" t="s">
        <v>157</v>
      </c>
      <c r="E346" s="23">
        <f>'[1]Arkusz1'!N345</f>
        <v>20665</v>
      </c>
      <c r="F346" s="23">
        <f>'[1]Arkusz1'!I345</f>
        <v>20665</v>
      </c>
      <c r="G346" s="32"/>
      <c r="H346" s="32"/>
      <c r="I346" s="24">
        <f aca="true" t="shared" si="19" ref="I346:I408">F346+G346-H346</f>
        <v>20665</v>
      </c>
      <c r="J346" s="23">
        <f>'[1]Arkusz1'!M345</f>
        <v>0</v>
      </c>
      <c r="K346" s="33"/>
      <c r="L346" s="33"/>
      <c r="M346" s="25">
        <f aca="true" t="shared" si="20" ref="M346:M408">J346+K346-L346</f>
        <v>0</v>
      </c>
      <c r="N346" s="23">
        <f aca="true" t="shared" si="21" ref="N346:N408">I346+M346</f>
        <v>20665</v>
      </c>
    </row>
    <row r="347" spans="1:14" ht="12.75" customHeight="1">
      <c r="A347" s="40"/>
      <c r="B347" s="31"/>
      <c r="C347" s="27">
        <v>4040</v>
      </c>
      <c r="D347" s="31" t="s">
        <v>124</v>
      </c>
      <c r="E347" s="23">
        <f>'[1]Arkusz1'!N346</f>
        <v>1419</v>
      </c>
      <c r="F347" s="23">
        <f>'[1]Arkusz1'!I346</f>
        <v>1419</v>
      </c>
      <c r="G347" s="32">
        <v>16</v>
      </c>
      <c r="H347" s="32"/>
      <c r="I347" s="24">
        <f t="shared" si="19"/>
        <v>1435</v>
      </c>
      <c r="J347" s="23">
        <f>'[1]Arkusz1'!M346</f>
        <v>0</v>
      </c>
      <c r="K347" s="33"/>
      <c r="L347" s="33"/>
      <c r="M347" s="25">
        <f t="shared" si="20"/>
        <v>0</v>
      </c>
      <c r="N347" s="23">
        <f t="shared" si="21"/>
        <v>1435</v>
      </c>
    </row>
    <row r="348" spans="1:14" ht="12.75" customHeight="1">
      <c r="A348" s="40"/>
      <c r="B348" s="31"/>
      <c r="C348" s="27">
        <v>4110</v>
      </c>
      <c r="D348" s="31" t="s">
        <v>51</v>
      </c>
      <c r="E348" s="23">
        <f>'[1]Arkusz1'!N347</f>
        <v>17647</v>
      </c>
      <c r="F348" s="23">
        <f>'[1]Arkusz1'!I347</f>
        <v>17647</v>
      </c>
      <c r="G348" s="32"/>
      <c r="H348" s="32"/>
      <c r="I348" s="24">
        <f t="shared" si="19"/>
        <v>17647</v>
      </c>
      <c r="J348" s="23">
        <f>'[1]Arkusz1'!M347</f>
        <v>0</v>
      </c>
      <c r="K348" s="33"/>
      <c r="L348" s="33"/>
      <c r="M348" s="25">
        <f t="shared" si="20"/>
        <v>0</v>
      </c>
      <c r="N348" s="23">
        <f t="shared" si="21"/>
        <v>17647</v>
      </c>
    </row>
    <row r="349" spans="1:14" ht="12.75" customHeight="1">
      <c r="A349" s="40"/>
      <c r="B349" s="31"/>
      <c r="C349" s="27">
        <v>4120</v>
      </c>
      <c r="D349" s="31" t="s">
        <v>52</v>
      </c>
      <c r="E349" s="23">
        <f>'[1]Arkusz1'!N348</f>
        <v>542</v>
      </c>
      <c r="F349" s="23">
        <f>'[1]Arkusz1'!I348</f>
        <v>542</v>
      </c>
      <c r="G349" s="32"/>
      <c r="H349" s="32"/>
      <c r="I349" s="24">
        <f t="shared" si="19"/>
        <v>542</v>
      </c>
      <c r="J349" s="23">
        <f>'[1]Arkusz1'!M348</f>
        <v>0</v>
      </c>
      <c r="K349" s="33"/>
      <c r="L349" s="33"/>
      <c r="M349" s="25">
        <f t="shared" si="20"/>
        <v>0</v>
      </c>
      <c r="N349" s="23">
        <f t="shared" si="21"/>
        <v>542</v>
      </c>
    </row>
    <row r="350" spans="1:14" s="26" customFormat="1" ht="12.75" customHeight="1">
      <c r="A350" s="40"/>
      <c r="B350" s="31"/>
      <c r="C350" s="27">
        <v>4170</v>
      </c>
      <c r="D350" s="31" t="s">
        <v>88</v>
      </c>
      <c r="E350" s="23">
        <f>'[1]Arkusz1'!N349</f>
        <v>3990</v>
      </c>
      <c r="F350" s="23">
        <f>'[1]Arkusz1'!I349</f>
        <v>3990</v>
      </c>
      <c r="G350" s="34"/>
      <c r="H350" s="34"/>
      <c r="I350" s="24">
        <f t="shared" si="19"/>
        <v>3990</v>
      </c>
      <c r="J350" s="23">
        <f>'[1]Arkusz1'!M349</f>
        <v>0</v>
      </c>
      <c r="K350" s="39"/>
      <c r="L350" s="39"/>
      <c r="M350" s="25">
        <f t="shared" si="20"/>
        <v>0</v>
      </c>
      <c r="N350" s="23">
        <f t="shared" si="21"/>
        <v>3990</v>
      </c>
    </row>
    <row r="351" spans="1:14" ht="12.75" customHeight="1">
      <c r="A351" s="40"/>
      <c r="B351" s="31"/>
      <c r="C351" s="27">
        <v>4210</v>
      </c>
      <c r="D351" s="31" t="s">
        <v>36</v>
      </c>
      <c r="E351" s="23">
        <f>'[1]Arkusz1'!N350</f>
        <v>3500</v>
      </c>
      <c r="F351" s="23">
        <f>'[1]Arkusz1'!I350</f>
        <v>3500</v>
      </c>
      <c r="G351" s="32"/>
      <c r="H351" s="32"/>
      <c r="I351" s="24">
        <f t="shared" si="19"/>
        <v>3500</v>
      </c>
      <c r="J351" s="23">
        <f>'[1]Arkusz1'!M350</f>
        <v>0</v>
      </c>
      <c r="K351" s="33"/>
      <c r="L351" s="33"/>
      <c r="M351" s="25">
        <f t="shared" si="20"/>
        <v>0</v>
      </c>
      <c r="N351" s="23">
        <f t="shared" si="21"/>
        <v>3500</v>
      </c>
    </row>
    <row r="352" spans="1:14" ht="12.75" customHeight="1">
      <c r="A352" s="40"/>
      <c r="B352" s="31"/>
      <c r="C352" s="27">
        <v>4240</v>
      </c>
      <c r="D352" s="46" t="s">
        <v>58</v>
      </c>
      <c r="E352" s="23">
        <f>'[1]Arkusz1'!N351</f>
        <v>500</v>
      </c>
      <c r="F352" s="23">
        <f>'[1]Arkusz1'!I351</f>
        <v>500</v>
      </c>
      <c r="G352" s="32"/>
      <c r="H352" s="32">
        <v>16</v>
      </c>
      <c r="I352" s="24">
        <f t="shared" si="19"/>
        <v>484</v>
      </c>
      <c r="J352" s="23">
        <f>'[1]Arkusz1'!M351</f>
        <v>0</v>
      </c>
      <c r="K352" s="33"/>
      <c r="L352" s="33"/>
      <c r="M352" s="25">
        <f t="shared" si="20"/>
        <v>0</v>
      </c>
      <c r="N352" s="23">
        <f t="shared" si="21"/>
        <v>484</v>
      </c>
    </row>
    <row r="353" spans="1:14" ht="12.75" customHeight="1">
      <c r="A353" s="40"/>
      <c r="B353" s="31"/>
      <c r="C353" s="27">
        <v>4260</v>
      </c>
      <c r="D353" s="31" t="s">
        <v>65</v>
      </c>
      <c r="E353" s="23">
        <f>'[1]Arkusz1'!N352</f>
        <v>1280</v>
      </c>
      <c r="F353" s="23">
        <f>'[1]Arkusz1'!I352</f>
        <v>1280</v>
      </c>
      <c r="G353" s="32"/>
      <c r="H353" s="32"/>
      <c r="I353" s="24">
        <f t="shared" si="19"/>
        <v>1280</v>
      </c>
      <c r="J353" s="23">
        <f>'[1]Arkusz1'!M352</f>
        <v>0</v>
      </c>
      <c r="K353" s="33"/>
      <c r="L353" s="33"/>
      <c r="M353" s="25">
        <f t="shared" si="20"/>
        <v>0</v>
      </c>
      <c r="N353" s="23">
        <f t="shared" si="21"/>
        <v>1280</v>
      </c>
    </row>
    <row r="354" spans="1:14" ht="12.75" customHeight="1">
      <c r="A354" s="40"/>
      <c r="B354" s="31"/>
      <c r="C354" s="27">
        <v>4270</v>
      </c>
      <c r="D354" s="31" t="s">
        <v>133</v>
      </c>
      <c r="E354" s="23">
        <f>'[1]Arkusz1'!N353</f>
        <v>1000</v>
      </c>
      <c r="F354" s="23">
        <f>'[1]Arkusz1'!I353</f>
        <v>1000</v>
      </c>
      <c r="G354" s="32"/>
      <c r="H354" s="32"/>
      <c r="I354" s="24">
        <f t="shared" si="19"/>
        <v>1000</v>
      </c>
      <c r="J354" s="23">
        <f>'[1]Arkusz1'!M353</f>
        <v>0</v>
      </c>
      <c r="K354" s="33"/>
      <c r="L354" s="33"/>
      <c r="M354" s="25">
        <f t="shared" si="20"/>
        <v>0</v>
      </c>
      <c r="N354" s="23">
        <f t="shared" si="21"/>
        <v>1000</v>
      </c>
    </row>
    <row r="355" spans="1:14" ht="12.75" customHeight="1">
      <c r="A355" s="40"/>
      <c r="B355" s="31"/>
      <c r="C355" s="27">
        <v>4280</v>
      </c>
      <c r="D355" s="31" t="s">
        <v>66</v>
      </c>
      <c r="E355" s="23">
        <f>'[1]Arkusz1'!N354</f>
        <v>78</v>
      </c>
      <c r="F355" s="23">
        <f>'[1]Arkusz1'!I354</f>
        <v>78</v>
      </c>
      <c r="G355" s="32"/>
      <c r="H355" s="32"/>
      <c r="I355" s="24">
        <f t="shared" si="19"/>
        <v>78</v>
      </c>
      <c r="J355" s="23">
        <f>'[1]Arkusz1'!M354</f>
        <v>0</v>
      </c>
      <c r="K355" s="33"/>
      <c r="L355" s="33"/>
      <c r="M355" s="25">
        <f t="shared" si="20"/>
        <v>0</v>
      </c>
      <c r="N355" s="23">
        <f t="shared" si="21"/>
        <v>78</v>
      </c>
    </row>
    <row r="356" spans="1:14" ht="12.75" customHeight="1">
      <c r="A356" s="40"/>
      <c r="B356" s="31"/>
      <c r="C356" s="27">
        <v>4300</v>
      </c>
      <c r="D356" s="31" t="s">
        <v>44</v>
      </c>
      <c r="E356" s="23">
        <f>'[1]Arkusz1'!N355</f>
        <v>6790</v>
      </c>
      <c r="F356" s="23">
        <f>'[1]Arkusz1'!I355</f>
        <v>6790</v>
      </c>
      <c r="G356" s="32"/>
      <c r="H356" s="32"/>
      <c r="I356" s="24">
        <f t="shared" si="19"/>
        <v>6790</v>
      </c>
      <c r="J356" s="23">
        <f>'[1]Arkusz1'!M355</f>
        <v>0</v>
      </c>
      <c r="K356" s="33"/>
      <c r="L356" s="33"/>
      <c r="M356" s="25">
        <f t="shared" si="20"/>
        <v>0</v>
      </c>
      <c r="N356" s="23">
        <f t="shared" si="21"/>
        <v>6790</v>
      </c>
    </row>
    <row r="357" spans="1:14" ht="26.25" customHeight="1">
      <c r="A357" s="40"/>
      <c r="B357" s="31"/>
      <c r="C357" s="27">
        <v>4360</v>
      </c>
      <c r="D357" s="47" t="s">
        <v>68</v>
      </c>
      <c r="E357" s="23">
        <f>'[1]Arkusz1'!N356</f>
        <v>1320</v>
      </c>
      <c r="F357" s="23">
        <f>'[1]Arkusz1'!I356</f>
        <v>1320</v>
      </c>
      <c r="G357" s="32"/>
      <c r="H357" s="32"/>
      <c r="I357" s="24">
        <f t="shared" si="19"/>
        <v>1320</v>
      </c>
      <c r="J357" s="23">
        <f>'[1]Arkusz1'!M356</f>
        <v>0</v>
      </c>
      <c r="K357" s="33"/>
      <c r="L357" s="33"/>
      <c r="M357" s="25">
        <f t="shared" si="20"/>
        <v>0</v>
      </c>
      <c r="N357" s="23">
        <f t="shared" si="21"/>
        <v>1320</v>
      </c>
    </row>
    <row r="358" spans="1:14" ht="18" customHeight="1">
      <c r="A358" s="40"/>
      <c r="B358" s="31"/>
      <c r="C358" s="27">
        <v>4410</v>
      </c>
      <c r="D358" s="31" t="s">
        <v>70</v>
      </c>
      <c r="E358" s="23">
        <f>'[1]Arkusz1'!N357</f>
        <v>230</v>
      </c>
      <c r="F358" s="23">
        <f>'[1]Arkusz1'!I357</f>
        <v>230</v>
      </c>
      <c r="G358" s="32"/>
      <c r="H358" s="32"/>
      <c r="I358" s="24">
        <f t="shared" si="19"/>
        <v>230</v>
      </c>
      <c r="J358" s="23">
        <f>'[1]Arkusz1'!M357</f>
        <v>0</v>
      </c>
      <c r="K358" s="33"/>
      <c r="L358" s="33"/>
      <c r="M358" s="25">
        <f t="shared" si="20"/>
        <v>0</v>
      </c>
      <c r="N358" s="23">
        <f t="shared" si="21"/>
        <v>230</v>
      </c>
    </row>
    <row r="359" spans="1:14" ht="12.75" customHeight="1">
      <c r="A359" s="40"/>
      <c r="B359" s="31"/>
      <c r="C359" s="27">
        <v>4440</v>
      </c>
      <c r="D359" s="31" t="s">
        <v>118</v>
      </c>
      <c r="E359" s="23">
        <f>'[1]Arkusz1'!N358</f>
        <v>1048</v>
      </c>
      <c r="F359" s="23">
        <f>'[1]Arkusz1'!I358</f>
        <v>1048</v>
      </c>
      <c r="G359" s="32"/>
      <c r="H359" s="32"/>
      <c r="I359" s="24">
        <f t="shared" si="19"/>
        <v>1048</v>
      </c>
      <c r="J359" s="23">
        <f>'[1]Arkusz1'!M358</f>
        <v>0</v>
      </c>
      <c r="K359" s="33"/>
      <c r="L359" s="33"/>
      <c r="M359" s="25">
        <f t="shared" si="20"/>
        <v>0</v>
      </c>
      <c r="N359" s="23">
        <f t="shared" si="21"/>
        <v>1048</v>
      </c>
    </row>
    <row r="360" spans="1:14" ht="12.75" customHeight="1">
      <c r="A360" s="40"/>
      <c r="B360" s="31"/>
      <c r="C360" s="27">
        <v>4510</v>
      </c>
      <c r="D360" s="31" t="s">
        <v>72</v>
      </c>
      <c r="E360" s="23">
        <f>'[1]Arkusz1'!N359</f>
        <v>50</v>
      </c>
      <c r="F360" s="23">
        <f>'[1]Arkusz1'!I359</f>
        <v>50</v>
      </c>
      <c r="G360" s="32"/>
      <c r="H360" s="32"/>
      <c r="I360" s="24">
        <f t="shared" si="19"/>
        <v>50</v>
      </c>
      <c r="J360" s="23">
        <f>'[1]Arkusz1'!M359</f>
        <v>0</v>
      </c>
      <c r="K360" s="33"/>
      <c r="L360" s="33"/>
      <c r="M360" s="25">
        <f t="shared" si="20"/>
        <v>0</v>
      </c>
      <c r="N360" s="23">
        <f t="shared" si="21"/>
        <v>50</v>
      </c>
    </row>
    <row r="361" spans="1:14" ht="43.5" customHeight="1">
      <c r="A361" s="40"/>
      <c r="B361" s="31"/>
      <c r="C361" s="27">
        <v>4560</v>
      </c>
      <c r="D361" s="47" t="s">
        <v>158</v>
      </c>
      <c r="E361" s="23">
        <f>'[1]Arkusz1'!N360</f>
        <v>1000</v>
      </c>
      <c r="F361" s="23">
        <f>'[1]Arkusz1'!I360</f>
        <v>1000</v>
      </c>
      <c r="G361" s="32"/>
      <c r="H361" s="32"/>
      <c r="I361" s="24">
        <f t="shared" si="19"/>
        <v>1000</v>
      </c>
      <c r="J361" s="23">
        <f>'[1]Arkusz1'!M360</f>
        <v>0</v>
      </c>
      <c r="K361" s="33"/>
      <c r="L361" s="33"/>
      <c r="M361" s="25">
        <f t="shared" si="20"/>
        <v>0</v>
      </c>
      <c r="N361" s="23">
        <f t="shared" si="21"/>
        <v>1000</v>
      </c>
    </row>
    <row r="362" spans="1:14" ht="15">
      <c r="A362" s="40"/>
      <c r="B362" s="31"/>
      <c r="C362" s="27">
        <v>4700</v>
      </c>
      <c r="D362" s="31" t="s">
        <v>73</v>
      </c>
      <c r="E362" s="23">
        <f>'[1]Arkusz1'!N361</f>
        <v>1000</v>
      </c>
      <c r="F362" s="23">
        <f>'[1]Arkusz1'!I361</f>
        <v>1000</v>
      </c>
      <c r="G362" s="32"/>
      <c r="H362" s="32"/>
      <c r="I362" s="24">
        <f t="shared" si="19"/>
        <v>1000</v>
      </c>
      <c r="J362" s="23">
        <f>'[1]Arkusz1'!M361</f>
        <v>0</v>
      </c>
      <c r="K362" s="33"/>
      <c r="L362" s="33"/>
      <c r="M362" s="25">
        <f t="shared" si="20"/>
        <v>0</v>
      </c>
      <c r="N362" s="23">
        <f t="shared" si="21"/>
        <v>1000</v>
      </c>
    </row>
    <row r="363" spans="1:14" ht="12.75" customHeight="1">
      <c r="A363" s="40"/>
      <c r="B363" s="27"/>
      <c r="C363" s="27"/>
      <c r="D363" s="29"/>
      <c r="E363" s="23"/>
      <c r="F363" s="23"/>
      <c r="G363" s="32"/>
      <c r="H363" s="32"/>
      <c r="I363" s="24"/>
      <c r="J363" s="23"/>
      <c r="K363" s="33"/>
      <c r="L363" s="33"/>
      <c r="M363" s="25"/>
      <c r="N363" s="23"/>
    </row>
    <row r="364" spans="1:14" ht="12.75" customHeight="1">
      <c r="A364" s="40"/>
      <c r="B364" s="27"/>
      <c r="C364" s="27"/>
      <c r="D364" s="29" t="s">
        <v>159</v>
      </c>
      <c r="E364" s="23"/>
      <c r="F364" s="23"/>
      <c r="G364" s="32"/>
      <c r="H364" s="32"/>
      <c r="I364" s="24"/>
      <c r="J364" s="23"/>
      <c r="K364" s="33"/>
      <c r="L364" s="33"/>
      <c r="M364" s="25"/>
      <c r="N364" s="23"/>
    </row>
    <row r="365" spans="1:14" ht="12.75" customHeight="1">
      <c r="A365" s="40"/>
      <c r="B365" s="28">
        <v>85213</v>
      </c>
      <c r="C365" s="28"/>
      <c r="D365" s="56" t="s">
        <v>160</v>
      </c>
      <c r="E365" s="23">
        <f>'[1]Arkusz1'!N364</f>
        <v>3111</v>
      </c>
      <c r="F365" s="23">
        <f>'[1]Arkusz1'!I364</f>
        <v>3111</v>
      </c>
      <c r="G365" s="30">
        <f>SUM(G366:G367)</f>
        <v>0</v>
      </c>
      <c r="H365" s="30">
        <f>SUM(H366:H367)</f>
        <v>0</v>
      </c>
      <c r="I365" s="24">
        <f t="shared" si="19"/>
        <v>3111</v>
      </c>
      <c r="J365" s="23">
        <f>'[1]Arkusz1'!M364</f>
        <v>0</v>
      </c>
      <c r="K365" s="30">
        <f>SUM(K366)</f>
        <v>0</v>
      </c>
      <c r="L365" s="30">
        <f>SUM(L366)</f>
        <v>0</v>
      </c>
      <c r="M365" s="25">
        <f t="shared" si="20"/>
        <v>0</v>
      </c>
      <c r="N365" s="23">
        <f t="shared" si="21"/>
        <v>3111</v>
      </c>
    </row>
    <row r="366" spans="1:14" ht="12.75" customHeight="1">
      <c r="A366" s="40"/>
      <c r="B366" s="27"/>
      <c r="C366" s="27">
        <v>4130</v>
      </c>
      <c r="D366" s="31" t="s">
        <v>161</v>
      </c>
      <c r="E366" s="23">
        <f>'[1]Arkusz1'!N365</f>
        <v>756</v>
      </c>
      <c r="F366" s="23">
        <f>'[1]Arkusz1'!I365</f>
        <v>756</v>
      </c>
      <c r="G366" s="32"/>
      <c r="H366" s="32"/>
      <c r="I366" s="24">
        <f t="shared" si="19"/>
        <v>756</v>
      </c>
      <c r="J366" s="23">
        <f>'[1]Arkusz1'!M365</f>
        <v>0</v>
      </c>
      <c r="K366" s="33"/>
      <c r="L366" s="33"/>
      <c r="M366" s="25">
        <f t="shared" si="20"/>
        <v>0</v>
      </c>
      <c r="N366" s="23">
        <f t="shared" si="21"/>
        <v>756</v>
      </c>
    </row>
    <row r="367" spans="1:14" ht="12.75" customHeight="1">
      <c r="A367" s="40"/>
      <c r="B367" s="27"/>
      <c r="C367" s="27">
        <v>4130</v>
      </c>
      <c r="D367" s="31" t="s">
        <v>161</v>
      </c>
      <c r="E367" s="23">
        <f>'[1]Arkusz1'!N366</f>
        <v>2355</v>
      </c>
      <c r="F367" s="23">
        <f>'[1]Arkusz1'!I366</f>
        <v>2355</v>
      </c>
      <c r="G367" s="32"/>
      <c r="H367" s="32"/>
      <c r="I367" s="24">
        <f t="shared" si="19"/>
        <v>2355</v>
      </c>
      <c r="J367" s="23">
        <f>'[1]Arkusz1'!M366</f>
        <v>0</v>
      </c>
      <c r="K367" s="33"/>
      <c r="L367" s="33"/>
      <c r="M367" s="25">
        <f t="shared" si="20"/>
        <v>0</v>
      </c>
      <c r="N367" s="23">
        <f t="shared" si="21"/>
        <v>2355</v>
      </c>
    </row>
    <row r="368" spans="1:14" ht="12.75" customHeight="1">
      <c r="A368" s="40"/>
      <c r="B368" s="27"/>
      <c r="C368" s="27"/>
      <c r="D368" s="31"/>
      <c r="E368" s="23"/>
      <c r="F368" s="23"/>
      <c r="G368" s="32"/>
      <c r="H368" s="32"/>
      <c r="I368" s="24"/>
      <c r="J368" s="23"/>
      <c r="K368" s="33"/>
      <c r="L368" s="33"/>
      <c r="M368" s="25"/>
      <c r="N368" s="23"/>
    </row>
    <row r="369" spans="1:14" ht="12.75" customHeight="1">
      <c r="A369" s="40"/>
      <c r="B369" s="28">
        <v>85214</v>
      </c>
      <c r="C369" s="28"/>
      <c r="D369" s="29" t="s">
        <v>162</v>
      </c>
      <c r="E369" s="23">
        <f>'[1]Arkusz1'!N368</f>
        <v>161063</v>
      </c>
      <c r="F369" s="23">
        <f>'[1]Arkusz1'!I368</f>
        <v>161063</v>
      </c>
      <c r="G369" s="30">
        <f>SUM(G370:G370)</f>
        <v>0</v>
      </c>
      <c r="H369" s="30">
        <f>SUM(H370:H370)</f>
        <v>0</v>
      </c>
      <c r="I369" s="24">
        <f t="shared" si="19"/>
        <v>161063</v>
      </c>
      <c r="J369" s="23">
        <f>'[1]Arkusz1'!M368</f>
        <v>0</v>
      </c>
      <c r="K369" s="30">
        <f>SUM(K370:K370)</f>
        <v>0</v>
      </c>
      <c r="L369" s="30">
        <f>SUM(L370:L370)</f>
        <v>0</v>
      </c>
      <c r="M369" s="25">
        <f t="shared" si="20"/>
        <v>0</v>
      </c>
      <c r="N369" s="23">
        <f t="shared" si="21"/>
        <v>161063</v>
      </c>
    </row>
    <row r="370" spans="1:14" s="26" customFormat="1" ht="12.75" customHeight="1">
      <c r="A370" s="40"/>
      <c r="B370" s="27"/>
      <c r="C370" s="27">
        <v>3110</v>
      </c>
      <c r="D370" s="31" t="s">
        <v>156</v>
      </c>
      <c r="E370" s="23">
        <f>'[1]Arkusz1'!N369</f>
        <v>161063</v>
      </c>
      <c r="F370" s="23">
        <f>'[1]Arkusz1'!I369</f>
        <v>161063</v>
      </c>
      <c r="G370" s="34"/>
      <c r="H370" s="34"/>
      <c r="I370" s="24">
        <f t="shared" si="19"/>
        <v>161063</v>
      </c>
      <c r="J370" s="23">
        <f>'[1]Arkusz1'!M369</f>
        <v>0</v>
      </c>
      <c r="K370" s="39"/>
      <c r="L370" s="39"/>
      <c r="M370" s="25">
        <f t="shared" si="20"/>
        <v>0</v>
      </c>
      <c r="N370" s="23">
        <f t="shared" si="21"/>
        <v>161063</v>
      </c>
    </row>
    <row r="371" spans="1:14" ht="12.75" customHeight="1">
      <c r="A371" s="40"/>
      <c r="B371" s="27"/>
      <c r="C371" s="27"/>
      <c r="D371" s="31"/>
      <c r="E371" s="23"/>
      <c r="F371" s="23"/>
      <c r="G371" s="32"/>
      <c r="H371" s="32"/>
      <c r="I371" s="24"/>
      <c r="J371" s="23"/>
      <c r="K371" s="33"/>
      <c r="L371" s="33"/>
      <c r="M371" s="25"/>
      <c r="N371" s="23"/>
    </row>
    <row r="372" spans="1:14" ht="12.75" customHeight="1">
      <c r="A372" s="40"/>
      <c r="B372" s="28">
        <v>85215</v>
      </c>
      <c r="C372" s="28"/>
      <c r="D372" s="29" t="s">
        <v>163</v>
      </c>
      <c r="E372" s="23">
        <f>'[1]Arkusz1'!N371</f>
        <v>101984</v>
      </c>
      <c r="F372" s="23">
        <f>'[1]Arkusz1'!I371</f>
        <v>101984</v>
      </c>
      <c r="G372" s="30">
        <f>SUM(G373:G374)</f>
        <v>0</v>
      </c>
      <c r="H372" s="30">
        <f>SUM(H373:H374)</f>
        <v>0</v>
      </c>
      <c r="I372" s="24">
        <f t="shared" si="19"/>
        <v>101984</v>
      </c>
      <c r="J372" s="23">
        <f>'[1]Arkusz1'!M371</f>
        <v>0</v>
      </c>
      <c r="K372" s="30">
        <f>SUM(K373:K374)</f>
        <v>0</v>
      </c>
      <c r="L372" s="30">
        <f>SUM(L373:L374)</f>
        <v>0</v>
      </c>
      <c r="M372" s="25">
        <f t="shared" si="20"/>
        <v>0</v>
      </c>
      <c r="N372" s="23">
        <f t="shared" si="21"/>
        <v>101984</v>
      </c>
    </row>
    <row r="373" spans="1:14" ht="12.75" customHeight="1">
      <c r="A373" s="40"/>
      <c r="B373" s="27"/>
      <c r="C373" s="27">
        <v>3110</v>
      </c>
      <c r="D373" s="31" t="s">
        <v>164</v>
      </c>
      <c r="E373" s="23">
        <f>'[1]Arkusz1'!N372</f>
        <v>101884</v>
      </c>
      <c r="F373" s="23">
        <f>'[1]Arkusz1'!I372</f>
        <v>101884</v>
      </c>
      <c r="G373" s="32"/>
      <c r="H373" s="32"/>
      <c r="I373" s="24">
        <f t="shared" si="19"/>
        <v>101884</v>
      </c>
      <c r="J373" s="23">
        <f>'[1]Arkusz1'!M372</f>
        <v>0</v>
      </c>
      <c r="K373" s="33"/>
      <c r="L373" s="33"/>
      <c r="M373" s="25">
        <f t="shared" si="20"/>
        <v>0</v>
      </c>
      <c r="N373" s="23">
        <f t="shared" si="21"/>
        <v>101884</v>
      </c>
    </row>
    <row r="374" spans="1:14" ht="12.75" customHeight="1">
      <c r="A374" s="40"/>
      <c r="B374" s="27"/>
      <c r="C374" s="27">
        <v>4300</v>
      </c>
      <c r="D374" s="31" t="s">
        <v>59</v>
      </c>
      <c r="E374" s="23">
        <f>'[1]Arkusz1'!N373</f>
        <v>100</v>
      </c>
      <c r="F374" s="23">
        <f>'[1]Arkusz1'!I373</f>
        <v>100</v>
      </c>
      <c r="G374" s="32"/>
      <c r="H374" s="32"/>
      <c r="I374" s="24">
        <f t="shared" si="19"/>
        <v>100</v>
      </c>
      <c r="J374" s="23">
        <f>'[1]Arkusz1'!M373</f>
        <v>0</v>
      </c>
      <c r="K374" s="33"/>
      <c r="L374" s="33"/>
      <c r="M374" s="25">
        <f t="shared" si="20"/>
        <v>0</v>
      </c>
      <c r="N374" s="23">
        <f t="shared" si="21"/>
        <v>100</v>
      </c>
    </row>
    <row r="375" spans="1:14" ht="12.75" customHeight="1">
      <c r="A375" s="40"/>
      <c r="B375" s="27"/>
      <c r="C375" s="27"/>
      <c r="D375" s="31"/>
      <c r="E375" s="23"/>
      <c r="F375" s="23"/>
      <c r="G375" s="32"/>
      <c r="H375" s="32"/>
      <c r="I375" s="24"/>
      <c r="J375" s="23"/>
      <c r="K375" s="33"/>
      <c r="L375" s="33"/>
      <c r="M375" s="25"/>
      <c r="N375" s="23"/>
    </row>
    <row r="376" spans="1:14" ht="12.75" customHeight="1">
      <c r="A376" s="40"/>
      <c r="B376" s="28">
        <v>85216</v>
      </c>
      <c r="C376" s="28"/>
      <c r="D376" s="29" t="s">
        <v>165</v>
      </c>
      <c r="E376" s="23">
        <f>'[1]Arkusz1'!N375</f>
        <v>19186</v>
      </c>
      <c r="F376" s="23">
        <f>'[1]Arkusz1'!I375</f>
        <v>19186</v>
      </c>
      <c r="G376" s="30">
        <f>SUM(G377:G377)</f>
        <v>0</v>
      </c>
      <c r="H376" s="30">
        <f>SUM(H377:H377)</f>
        <v>0</v>
      </c>
      <c r="I376" s="24">
        <f t="shared" si="19"/>
        <v>19186</v>
      </c>
      <c r="J376" s="23">
        <f>'[1]Arkusz1'!M375</f>
        <v>0</v>
      </c>
      <c r="K376" s="30">
        <f>SUM(K377:K377)</f>
        <v>0</v>
      </c>
      <c r="L376" s="30">
        <f>SUM(L377:L377)</f>
        <v>0</v>
      </c>
      <c r="M376" s="25">
        <f t="shared" si="20"/>
        <v>0</v>
      </c>
      <c r="N376" s="23">
        <f t="shared" si="21"/>
        <v>19186</v>
      </c>
    </row>
    <row r="377" spans="1:14" ht="12.75" customHeight="1">
      <c r="A377" s="40"/>
      <c r="B377" s="27"/>
      <c r="C377" s="27">
        <v>3110</v>
      </c>
      <c r="D377" s="31" t="s">
        <v>164</v>
      </c>
      <c r="E377" s="23">
        <f>'[1]Arkusz1'!N376</f>
        <v>19186</v>
      </c>
      <c r="F377" s="23">
        <f>'[1]Arkusz1'!I376</f>
        <v>19186</v>
      </c>
      <c r="G377" s="32"/>
      <c r="H377" s="32"/>
      <c r="I377" s="24">
        <f t="shared" si="19"/>
        <v>19186</v>
      </c>
      <c r="J377" s="23">
        <f>'[1]Arkusz1'!M376</f>
        <v>0</v>
      </c>
      <c r="K377" s="33"/>
      <c r="L377" s="33"/>
      <c r="M377" s="25">
        <f t="shared" si="20"/>
        <v>0</v>
      </c>
      <c r="N377" s="23">
        <f t="shared" si="21"/>
        <v>19186</v>
      </c>
    </row>
    <row r="378" spans="1:14" ht="12.75" customHeight="1">
      <c r="A378" s="40"/>
      <c r="B378" s="27"/>
      <c r="C378" s="27"/>
      <c r="D378" s="31"/>
      <c r="E378" s="23"/>
      <c r="F378" s="23"/>
      <c r="G378" s="32"/>
      <c r="H378" s="32"/>
      <c r="I378" s="24"/>
      <c r="J378" s="23"/>
      <c r="K378" s="33"/>
      <c r="L378" s="33"/>
      <c r="M378" s="25"/>
      <c r="N378" s="23"/>
    </row>
    <row r="379" spans="1:14" ht="12.75" customHeight="1">
      <c r="A379" s="40"/>
      <c r="B379" s="28">
        <v>85219</v>
      </c>
      <c r="C379" s="28"/>
      <c r="D379" s="29" t="s">
        <v>166</v>
      </c>
      <c r="E379" s="23">
        <f>'[1]Arkusz1'!N378</f>
        <v>312400</v>
      </c>
      <c r="F379" s="23">
        <f>'[1]Arkusz1'!I378</f>
        <v>312400</v>
      </c>
      <c r="G379" s="30">
        <f>SUM(G380:G398)</f>
        <v>306</v>
      </c>
      <c r="H379" s="30">
        <f>SUM(H380:H398)</f>
        <v>306</v>
      </c>
      <c r="I379" s="24">
        <f t="shared" si="19"/>
        <v>312400</v>
      </c>
      <c r="J379" s="23">
        <f>'[1]Arkusz1'!M378</f>
        <v>0</v>
      </c>
      <c r="K379" s="30">
        <f>SUM(K380:K398)</f>
        <v>0</v>
      </c>
      <c r="L379" s="30">
        <f>SUM(L380:L398)</f>
        <v>0</v>
      </c>
      <c r="M379" s="25">
        <f t="shared" si="20"/>
        <v>0</v>
      </c>
      <c r="N379" s="23">
        <f t="shared" si="21"/>
        <v>312400</v>
      </c>
    </row>
    <row r="380" spans="1:14" ht="12.75" customHeight="1">
      <c r="A380" s="40"/>
      <c r="B380" s="31"/>
      <c r="C380" s="27">
        <v>3020</v>
      </c>
      <c r="D380" s="46" t="s">
        <v>61</v>
      </c>
      <c r="E380" s="23">
        <f>'[1]Arkusz1'!N379</f>
        <v>2400</v>
      </c>
      <c r="F380" s="23">
        <f>'[1]Arkusz1'!I379</f>
        <v>2400</v>
      </c>
      <c r="G380" s="32"/>
      <c r="H380" s="32"/>
      <c r="I380" s="24">
        <f t="shared" si="19"/>
        <v>2400</v>
      </c>
      <c r="J380" s="23">
        <f>'[1]Arkusz1'!M379</f>
        <v>0</v>
      </c>
      <c r="K380" s="33"/>
      <c r="L380" s="33"/>
      <c r="M380" s="25">
        <f t="shared" si="20"/>
        <v>0</v>
      </c>
      <c r="N380" s="23">
        <f t="shared" si="21"/>
        <v>2400</v>
      </c>
    </row>
    <row r="381" spans="1:14" ht="12.75" customHeight="1">
      <c r="A381" s="40"/>
      <c r="B381" s="31"/>
      <c r="C381" s="27">
        <v>4010</v>
      </c>
      <c r="D381" s="31" t="s">
        <v>157</v>
      </c>
      <c r="E381" s="23">
        <f>'[1]Arkusz1'!N380</f>
        <v>219250</v>
      </c>
      <c r="F381" s="23">
        <f>'[1]Arkusz1'!I380</f>
        <v>219250</v>
      </c>
      <c r="G381" s="32"/>
      <c r="H381" s="32"/>
      <c r="I381" s="24">
        <f t="shared" si="19"/>
        <v>219250</v>
      </c>
      <c r="J381" s="23">
        <f>'[1]Arkusz1'!M380</f>
        <v>0</v>
      </c>
      <c r="K381" s="33"/>
      <c r="L381" s="33"/>
      <c r="M381" s="25">
        <f t="shared" si="20"/>
        <v>0</v>
      </c>
      <c r="N381" s="23">
        <f t="shared" si="21"/>
        <v>219250</v>
      </c>
    </row>
    <row r="382" spans="1:14" ht="12.75" customHeight="1">
      <c r="A382" s="40"/>
      <c r="B382" s="31"/>
      <c r="C382" s="27">
        <v>4040</v>
      </c>
      <c r="D382" s="31" t="s">
        <v>124</v>
      </c>
      <c r="E382" s="23">
        <f>'[1]Arkusz1'!N381</f>
        <v>14100</v>
      </c>
      <c r="F382" s="23">
        <f>'[1]Arkusz1'!I381</f>
        <v>14100</v>
      </c>
      <c r="G382" s="32">
        <v>306</v>
      </c>
      <c r="H382" s="32"/>
      <c r="I382" s="24">
        <f t="shared" si="19"/>
        <v>14406</v>
      </c>
      <c r="J382" s="23">
        <f>'[1]Arkusz1'!M381</f>
        <v>0</v>
      </c>
      <c r="K382" s="33"/>
      <c r="L382" s="33"/>
      <c r="M382" s="25">
        <f t="shared" si="20"/>
        <v>0</v>
      </c>
      <c r="N382" s="23">
        <f t="shared" si="21"/>
        <v>14406</v>
      </c>
    </row>
    <row r="383" spans="1:14" ht="26.25" customHeight="1">
      <c r="A383" s="40"/>
      <c r="B383" s="31"/>
      <c r="C383" s="27">
        <v>4110</v>
      </c>
      <c r="D383" s="31" t="s">
        <v>51</v>
      </c>
      <c r="E383" s="23">
        <f>'[1]Arkusz1'!N382</f>
        <v>35687</v>
      </c>
      <c r="F383" s="23">
        <f>'[1]Arkusz1'!I382</f>
        <v>35687</v>
      </c>
      <c r="G383" s="32"/>
      <c r="H383" s="32"/>
      <c r="I383" s="24">
        <f t="shared" si="19"/>
        <v>35687</v>
      </c>
      <c r="J383" s="23">
        <f>'[1]Arkusz1'!M382</f>
        <v>0</v>
      </c>
      <c r="K383" s="33"/>
      <c r="L383" s="33"/>
      <c r="M383" s="25">
        <f t="shared" si="20"/>
        <v>0</v>
      </c>
      <c r="N383" s="23">
        <f t="shared" si="21"/>
        <v>35687</v>
      </c>
    </row>
    <row r="384" spans="1:14" ht="30.75" customHeight="1">
      <c r="A384" s="40"/>
      <c r="B384" s="31"/>
      <c r="C384" s="27">
        <v>4120</v>
      </c>
      <c r="D384" s="31" t="s">
        <v>52</v>
      </c>
      <c r="E384" s="23">
        <f>'[1]Arkusz1'!N383</f>
        <v>5386</v>
      </c>
      <c r="F384" s="23">
        <f>'[1]Arkusz1'!I383</f>
        <v>5386</v>
      </c>
      <c r="G384" s="32"/>
      <c r="H384" s="32"/>
      <c r="I384" s="24">
        <f t="shared" si="19"/>
        <v>5386</v>
      </c>
      <c r="J384" s="23">
        <f>'[1]Arkusz1'!M383</f>
        <v>0</v>
      </c>
      <c r="K384" s="33"/>
      <c r="L384" s="33"/>
      <c r="M384" s="25">
        <f t="shared" si="20"/>
        <v>0</v>
      </c>
      <c r="N384" s="23">
        <f t="shared" si="21"/>
        <v>5386</v>
      </c>
    </row>
    <row r="385" spans="1:14" ht="12.75" customHeight="1">
      <c r="A385" s="40"/>
      <c r="B385" s="31"/>
      <c r="C385" s="27">
        <v>4210</v>
      </c>
      <c r="D385" s="31" t="s">
        <v>36</v>
      </c>
      <c r="E385" s="23">
        <f>'[1]Arkusz1'!N384</f>
        <v>7200</v>
      </c>
      <c r="F385" s="23">
        <f>'[1]Arkusz1'!I384</f>
        <v>7200</v>
      </c>
      <c r="G385" s="32"/>
      <c r="H385" s="32"/>
      <c r="I385" s="24">
        <f t="shared" si="19"/>
        <v>7200</v>
      </c>
      <c r="J385" s="23">
        <f>'[1]Arkusz1'!M384</f>
        <v>0</v>
      </c>
      <c r="K385" s="33"/>
      <c r="L385" s="33"/>
      <c r="M385" s="25">
        <f t="shared" si="20"/>
        <v>0</v>
      </c>
      <c r="N385" s="23">
        <f t="shared" si="21"/>
        <v>7200</v>
      </c>
    </row>
    <row r="386" spans="1:14" ht="15">
      <c r="A386" s="40"/>
      <c r="B386" s="31"/>
      <c r="C386" s="27">
        <v>4230</v>
      </c>
      <c r="D386" s="46" t="s">
        <v>64</v>
      </c>
      <c r="E386" s="23">
        <f>'[1]Arkusz1'!N385</f>
        <v>80</v>
      </c>
      <c r="F386" s="23">
        <f>'[1]Arkusz1'!I385</f>
        <v>80</v>
      </c>
      <c r="G386" s="32"/>
      <c r="H386" s="32"/>
      <c r="I386" s="24">
        <f t="shared" si="19"/>
        <v>80</v>
      </c>
      <c r="J386" s="23">
        <f>'[1]Arkusz1'!M385</f>
        <v>0</v>
      </c>
      <c r="K386" s="33"/>
      <c r="L386" s="33"/>
      <c r="M386" s="25">
        <f t="shared" si="20"/>
        <v>0</v>
      </c>
      <c r="N386" s="23">
        <f t="shared" si="21"/>
        <v>80</v>
      </c>
    </row>
    <row r="387" spans="1:14" ht="12" customHeight="1">
      <c r="A387" s="40"/>
      <c r="B387" s="31"/>
      <c r="C387" s="27">
        <v>4240</v>
      </c>
      <c r="D387" s="46" t="s">
        <v>58</v>
      </c>
      <c r="E387" s="23">
        <f>'[1]Arkusz1'!N386</f>
        <v>652</v>
      </c>
      <c r="F387" s="23">
        <f>'[1]Arkusz1'!I386</f>
        <v>652</v>
      </c>
      <c r="G387" s="32"/>
      <c r="H387" s="32">
        <v>306</v>
      </c>
      <c r="I387" s="24">
        <f t="shared" si="19"/>
        <v>346</v>
      </c>
      <c r="J387" s="23">
        <f>'[1]Arkusz1'!M386</f>
        <v>0</v>
      </c>
      <c r="K387" s="33"/>
      <c r="L387" s="33"/>
      <c r="M387" s="25">
        <f t="shared" si="20"/>
        <v>0</v>
      </c>
      <c r="N387" s="23">
        <f t="shared" si="21"/>
        <v>346</v>
      </c>
    </row>
    <row r="388" spans="1:14" ht="12" customHeight="1">
      <c r="A388" s="40"/>
      <c r="B388" s="31"/>
      <c r="C388" s="27">
        <v>4260</v>
      </c>
      <c r="D388" s="31" t="s">
        <v>65</v>
      </c>
      <c r="E388" s="23">
        <f>'[1]Arkusz1'!N387</f>
        <v>5477</v>
      </c>
      <c r="F388" s="23">
        <f>'[1]Arkusz1'!I387</f>
        <v>5477</v>
      </c>
      <c r="G388" s="32"/>
      <c r="H388" s="32"/>
      <c r="I388" s="24">
        <f t="shared" si="19"/>
        <v>5477</v>
      </c>
      <c r="J388" s="23">
        <f>'[1]Arkusz1'!M387</f>
        <v>0</v>
      </c>
      <c r="K388" s="33"/>
      <c r="L388" s="33"/>
      <c r="M388" s="25">
        <f t="shared" si="20"/>
        <v>0</v>
      </c>
      <c r="N388" s="23">
        <f t="shared" si="21"/>
        <v>5477</v>
      </c>
    </row>
    <row r="389" spans="1:14" ht="15">
      <c r="A389" s="40"/>
      <c r="B389" s="31"/>
      <c r="C389" s="27">
        <v>4270</v>
      </c>
      <c r="D389" s="31" t="s">
        <v>43</v>
      </c>
      <c r="E389" s="23">
        <f>'[1]Arkusz1'!N388</f>
        <v>1000</v>
      </c>
      <c r="F389" s="23">
        <f>'[1]Arkusz1'!I388</f>
        <v>1000</v>
      </c>
      <c r="G389" s="32"/>
      <c r="H389" s="32"/>
      <c r="I389" s="24">
        <f t="shared" si="19"/>
        <v>1000</v>
      </c>
      <c r="J389" s="23">
        <f>'[1]Arkusz1'!M388</f>
        <v>0</v>
      </c>
      <c r="K389" s="33"/>
      <c r="L389" s="33"/>
      <c r="M389" s="25">
        <f t="shared" si="20"/>
        <v>0</v>
      </c>
      <c r="N389" s="23">
        <f t="shared" si="21"/>
        <v>1000</v>
      </c>
    </row>
    <row r="390" spans="1:14" ht="12.75" customHeight="1">
      <c r="A390" s="40"/>
      <c r="B390" s="31"/>
      <c r="C390" s="27">
        <v>4280</v>
      </c>
      <c r="D390" s="31" t="s">
        <v>66</v>
      </c>
      <c r="E390" s="23">
        <f>'[1]Arkusz1'!N389</f>
        <v>180</v>
      </c>
      <c r="F390" s="23">
        <f>'[1]Arkusz1'!I389</f>
        <v>180</v>
      </c>
      <c r="G390" s="32"/>
      <c r="H390" s="32"/>
      <c r="I390" s="24">
        <f t="shared" si="19"/>
        <v>180</v>
      </c>
      <c r="J390" s="23">
        <f>'[1]Arkusz1'!M389</f>
        <v>0</v>
      </c>
      <c r="K390" s="33"/>
      <c r="L390" s="33"/>
      <c r="M390" s="25">
        <f t="shared" si="20"/>
        <v>0</v>
      </c>
      <c r="N390" s="23">
        <f t="shared" si="21"/>
        <v>180</v>
      </c>
    </row>
    <row r="391" spans="1:14" ht="14.25" customHeight="1">
      <c r="A391" s="40"/>
      <c r="B391" s="31"/>
      <c r="C391" s="27">
        <v>4300</v>
      </c>
      <c r="D391" s="31" t="s">
        <v>44</v>
      </c>
      <c r="E391" s="23">
        <f>'[1]Arkusz1'!N390</f>
        <v>6000</v>
      </c>
      <c r="F391" s="23">
        <f>'[1]Arkusz1'!I390</f>
        <v>6000</v>
      </c>
      <c r="G391" s="32"/>
      <c r="H391" s="32"/>
      <c r="I391" s="24">
        <f t="shared" si="19"/>
        <v>6000</v>
      </c>
      <c r="J391" s="23">
        <f>'[1]Arkusz1'!M390</f>
        <v>0</v>
      </c>
      <c r="K391" s="33"/>
      <c r="L391" s="33"/>
      <c r="M391" s="25">
        <f t="shared" si="20"/>
        <v>0</v>
      </c>
      <c r="N391" s="23">
        <f t="shared" si="21"/>
        <v>6000</v>
      </c>
    </row>
    <row r="392" spans="1:14" s="26" customFormat="1" ht="15">
      <c r="A392" s="40"/>
      <c r="B392" s="31"/>
      <c r="C392" s="27">
        <v>4350</v>
      </c>
      <c r="D392" s="31" t="s">
        <v>67</v>
      </c>
      <c r="E392" s="23">
        <f>'[1]Arkusz1'!N391</f>
        <v>840</v>
      </c>
      <c r="F392" s="23">
        <f>'[1]Arkusz1'!I391</f>
        <v>840</v>
      </c>
      <c r="G392" s="34"/>
      <c r="H392" s="34"/>
      <c r="I392" s="24">
        <f t="shared" si="19"/>
        <v>840</v>
      </c>
      <c r="J392" s="23">
        <f>'[1]Arkusz1'!M391</f>
        <v>0</v>
      </c>
      <c r="K392" s="39"/>
      <c r="L392" s="39"/>
      <c r="M392" s="25">
        <f t="shared" si="20"/>
        <v>0</v>
      </c>
      <c r="N392" s="23">
        <f t="shared" si="21"/>
        <v>840</v>
      </c>
    </row>
    <row r="393" spans="1:14" ht="24.75" customHeight="1">
      <c r="A393" s="40"/>
      <c r="B393" s="31"/>
      <c r="C393" s="27">
        <v>4370</v>
      </c>
      <c r="D393" s="37" t="s">
        <v>69</v>
      </c>
      <c r="E393" s="23">
        <f>'[1]Arkusz1'!N392</f>
        <v>2040</v>
      </c>
      <c r="F393" s="23">
        <f>'[1]Arkusz1'!I392</f>
        <v>2040</v>
      </c>
      <c r="G393" s="32"/>
      <c r="H393" s="32"/>
      <c r="I393" s="24">
        <f t="shared" si="19"/>
        <v>2040</v>
      </c>
      <c r="J393" s="23">
        <f>'[1]Arkusz1'!M392</f>
        <v>0</v>
      </c>
      <c r="K393" s="33"/>
      <c r="L393" s="33"/>
      <c r="M393" s="25">
        <f t="shared" si="20"/>
        <v>0</v>
      </c>
      <c r="N393" s="23">
        <f t="shared" si="21"/>
        <v>2040</v>
      </c>
    </row>
    <row r="394" spans="1:14" ht="12.75" customHeight="1">
      <c r="A394" s="40"/>
      <c r="B394" s="31"/>
      <c r="C394" s="27">
        <v>4410</v>
      </c>
      <c r="D394" s="31" t="s">
        <v>70</v>
      </c>
      <c r="E394" s="23">
        <f>'[1]Arkusz1'!N393</f>
        <v>1400</v>
      </c>
      <c r="F394" s="23">
        <f>'[1]Arkusz1'!I393</f>
        <v>1400</v>
      </c>
      <c r="G394" s="32"/>
      <c r="H394" s="32"/>
      <c r="I394" s="24">
        <f t="shared" si="19"/>
        <v>1400</v>
      </c>
      <c r="J394" s="23">
        <f>'[1]Arkusz1'!M393</f>
        <v>0</v>
      </c>
      <c r="K394" s="33"/>
      <c r="L394" s="33"/>
      <c r="M394" s="25">
        <f t="shared" si="20"/>
        <v>0</v>
      </c>
      <c r="N394" s="23">
        <f t="shared" si="21"/>
        <v>1400</v>
      </c>
    </row>
    <row r="395" spans="1:14" ht="12.75" customHeight="1">
      <c r="A395" s="40"/>
      <c r="B395" s="31"/>
      <c r="C395" s="27">
        <v>4430</v>
      </c>
      <c r="D395" s="31" t="s">
        <v>78</v>
      </c>
      <c r="E395" s="23">
        <f>'[1]Arkusz1'!N394</f>
        <v>480</v>
      </c>
      <c r="F395" s="23">
        <f>'[1]Arkusz1'!I394</f>
        <v>480</v>
      </c>
      <c r="G395" s="32"/>
      <c r="H395" s="32"/>
      <c r="I395" s="24">
        <f t="shared" si="19"/>
        <v>480</v>
      </c>
      <c r="J395" s="23">
        <f>'[1]Arkusz1'!M394</f>
        <v>0</v>
      </c>
      <c r="K395" s="33"/>
      <c r="L395" s="33"/>
      <c r="M395" s="25">
        <f t="shared" si="20"/>
        <v>0</v>
      </c>
      <c r="N395" s="23">
        <f t="shared" si="21"/>
        <v>480</v>
      </c>
    </row>
    <row r="396" spans="1:14" ht="15">
      <c r="A396" s="40"/>
      <c r="B396" s="31"/>
      <c r="C396" s="27">
        <v>4440</v>
      </c>
      <c r="D396" s="31" t="s">
        <v>118</v>
      </c>
      <c r="E396" s="23">
        <f>'[1]Arkusz1'!N395</f>
        <v>7298</v>
      </c>
      <c r="F396" s="23">
        <f>'[1]Arkusz1'!I395</f>
        <v>7298</v>
      </c>
      <c r="G396" s="32"/>
      <c r="H396" s="32"/>
      <c r="I396" s="24">
        <f t="shared" si="19"/>
        <v>7298</v>
      </c>
      <c r="J396" s="23">
        <f>'[1]Arkusz1'!M395</f>
        <v>0</v>
      </c>
      <c r="K396" s="33"/>
      <c r="L396" s="33"/>
      <c r="M396" s="25">
        <f t="shared" si="20"/>
        <v>0</v>
      </c>
      <c r="N396" s="23">
        <f t="shared" si="21"/>
        <v>7298</v>
      </c>
    </row>
    <row r="397" spans="1:14" ht="15">
      <c r="A397" s="40"/>
      <c r="B397" s="31"/>
      <c r="C397" s="27">
        <v>4480</v>
      </c>
      <c r="D397" s="31" t="s">
        <v>119</v>
      </c>
      <c r="E397" s="23">
        <f>'[1]Arkusz1'!N396</f>
        <v>330</v>
      </c>
      <c r="F397" s="23">
        <f>'[1]Arkusz1'!I396</f>
        <v>330</v>
      </c>
      <c r="G397" s="32"/>
      <c r="H397" s="32"/>
      <c r="I397" s="24">
        <f t="shared" si="19"/>
        <v>330</v>
      </c>
      <c r="J397" s="23">
        <f>'[1]Arkusz1'!M396</f>
        <v>0</v>
      </c>
      <c r="K397" s="33"/>
      <c r="L397" s="33"/>
      <c r="M397" s="25">
        <f t="shared" si="20"/>
        <v>0</v>
      </c>
      <c r="N397" s="23">
        <f t="shared" si="21"/>
        <v>330</v>
      </c>
    </row>
    <row r="398" spans="1:14" s="26" customFormat="1" ht="15">
      <c r="A398" s="40"/>
      <c r="B398" s="31"/>
      <c r="C398" s="27">
        <v>4700</v>
      </c>
      <c r="D398" s="31" t="s">
        <v>73</v>
      </c>
      <c r="E398" s="23">
        <f>'[1]Arkusz1'!N397</f>
        <v>2600</v>
      </c>
      <c r="F398" s="23">
        <f>'[1]Arkusz1'!I397</f>
        <v>2600</v>
      </c>
      <c r="G398" s="34"/>
      <c r="H398" s="34"/>
      <c r="I398" s="24">
        <f t="shared" si="19"/>
        <v>2600</v>
      </c>
      <c r="J398" s="23">
        <f>'[1]Arkusz1'!M397</f>
        <v>0</v>
      </c>
      <c r="K398" s="39"/>
      <c r="L398" s="39"/>
      <c r="M398" s="25">
        <f t="shared" si="20"/>
        <v>0</v>
      </c>
      <c r="N398" s="23">
        <f t="shared" si="21"/>
        <v>2600</v>
      </c>
    </row>
    <row r="399" spans="1:14" ht="15">
      <c r="A399" s="40"/>
      <c r="B399" s="31"/>
      <c r="C399" s="27"/>
      <c r="D399" s="31"/>
      <c r="E399" s="23"/>
      <c r="F399" s="23"/>
      <c r="G399" s="32"/>
      <c r="H399" s="32"/>
      <c r="I399" s="24"/>
      <c r="J399" s="23"/>
      <c r="K399" s="33"/>
      <c r="L399" s="33"/>
      <c r="M399" s="25"/>
      <c r="N399" s="23"/>
    </row>
    <row r="400" spans="1:14" ht="15">
      <c r="A400" s="40"/>
      <c r="B400" s="29">
        <v>85228</v>
      </c>
      <c r="C400" s="28"/>
      <c r="D400" s="29" t="s">
        <v>167</v>
      </c>
      <c r="E400" s="23">
        <f>'[1]Arkusz1'!N399</f>
        <v>20100</v>
      </c>
      <c r="F400" s="23">
        <f>'[1]Arkusz1'!I399</f>
        <v>20100</v>
      </c>
      <c r="G400" s="30">
        <f>SUM(G401:G404)</f>
        <v>0</v>
      </c>
      <c r="H400" s="30">
        <f>SUM(H401:H404)</f>
        <v>0</v>
      </c>
      <c r="I400" s="24">
        <f t="shared" si="19"/>
        <v>20100</v>
      </c>
      <c r="J400" s="23">
        <f>'[1]Arkusz1'!M399</f>
        <v>0</v>
      </c>
      <c r="K400" s="30">
        <f>SUM(K401:K404)</f>
        <v>0</v>
      </c>
      <c r="L400" s="30">
        <f>SUM(L401:L404)</f>
        <v>0</v>
      </c>
      <c r="M400" s="25">
        <f t="shared" si="20"/>
        <v>0</v>
      </c>
      <c r="N400" s="23">
        <f t="shared" si="21"/>
        <v>20100</v>
      </c>
    </row>
    <row r="401" spans="1:14" ht="15">
      <c r="A401" s="40"/>
      <c r="B401" s="31"/>
      <c r="C401" s="27">
        <v>4110</v>
      </c>
      <c r="D401" s="31" t="s">
        <v>51</v>
      </c>
      <c r="E401" s="23">
        <f>'[1]Arkusz1'!N400</f>
        <v>2709</v>
      </c>
      <c r="F401" s="23">
        <f>'[1]Arkusz1'!I400</f>
        <v>2709</v>
      </c>
      <c r="G401" s="32"/>
      <c r="H401" s="32"/>
      <c r="I401" s="24">
        <f t="shared" si="19"/>
        <v>2709</v>
      </c>
      <c r="J401" s="23">
        <f>'[1]Arkusz1'!M400</f>
        <v>0</v>
      </c>
      <c r="K401" s="33"/>
      <c r="L401" s="33"/>
      <c r="M401" s="25">
        <f t="shared" si="20"/>
        <v>0</v>
      </c>
      <c r="N401" s="23">
        <f t="shared" si="21"/>
        <v>2709</v>
      </c>
    </row>
    <row r="402" spans="1:14" ht="15">
      <c r="A402" s="40"/>
      <c r="B402" s="31"/>
      <c r="C402" s="27">
        <v>4120</v>
      </c>
      <c r="D402" s="31" t="s">
        <v>52</v>
      </c>
      <c r="E402" s="23">
        <f>'[1]Arkusz1'!N401</f>
        <v>191</v>
      </c>
      <c r="F402" s="23">
        <f>'[1]Arkusz1'!I401</f>
        <v>191</v>
      </c>
      <c r="G402" s="32"/>
      <c r="H402" s="32"/>
      <c r="I402" s="24">
        <f t="shared" si="19"/>
        <v>191</v>
      </c>
      <c r="J402" s="23">
        <f>'[1]Arkusz1'!M401</f>
        <v>0</v>
      </c>
      <c r="K402" s="33"/>
      <c r="L402" s="33"/>
      <c r="M402" s="25">
        <f t="shared" si="20"/>
        <v>0</v>
      </c>
      <c r="N402" s="23">
        <f t="shared" si="21"/>
        <v>191</v>
      </c>
    </row>
    <row r="403" spans="1:14" ht="15">
      <c r="A403" s="40"/>
      <c r="B403" s="31"/>
      <c r="C403" s="27">
        <v>4170</v>
      </c>
      <c r="D403" s="31" t="s">
        <v>42</v>
      </c>
      <c r="E403" s="23">
        <f>'[1]Arkusz1'!N402</f>
        <v>17000</v>
      </c>
      <c r="F403" s="23">
        <f>'[1]Arkusz1'!I402</f>
        <v>17000</v>
      </c>
      <c r="G403" s="32"/>
      <c r="H403" s="32"/>
      <c r="I403" s="24">
        <f t="shared" si="19"/>
        <v>17000</v>
      </c>
      <c r="J403" s="23">
        <f>'[1]Arkusz1'!M402</f>
        <v>0</v>
      </c>
      <c r="K403" s="33"/>
      <c r="L403" s="33"/>
      <c r="M403" s="25">
        <f t="shared" si="20"/>
        <v>0</v>
      </c>
      <c r="N403" s="23">
        <f t="shared" si="21"/>
        <v>17000</v>
      </c>
    </row>
    <row r="404" spans="1:14" ht="15" customHeight="1">
      <c r="A404" s="40"/>
      <c r="B404" s="31"/>
      <c r="C404" s="27">
        <v>4210</v>
      </c>
      <c r="D404" s="31" t="s">
        <v>168</v>
      </c>
      <c r="E404" s="23">
        <f>'[1]Arkusz1'!N403</f>
        <v>200</v>
      </c>
      <c r="F404" s="23">
        <f>'[1]Arkusz1'!I403</f>
        <v>200</v>
      </c>
      <c r="G404" s="32"/>
      <c r="H404" s="32"/>
      <c r="I404" s="24">
        <f t="shared" si="19"/>
        <v>200</v>
      </c>
      <c r="J404" s="23">
        <f>'[1]Arkusz1'!M403</f>
        <v>0</v>
      </c>
      <c r="K404" s="33"/>
      <c r="L404" s="33"/>
      <c r="M404" s="25">
        <f t="shared" si="20"/>
        <v>0</v>
      </c>
      <c r="N404" s="23">
        <f t="shared" si="21"/>
        <v>200</v>
      </c>
    </row>
    <row r="405" spans="1:14" ht="15">
      <c r="A405" s="40"/>
      <c r="B405" s="31"/>
      <c r="C405" s="27"/>
      <c r="D405" s="31"/>
      <c r="E405" s="23">
        <f>'[1]Arkusz1'!N404</f>
        <v>0</v>
      </c>
      <c r="F405" s="23">
        <f>'[1]Arkusz1'!I404</f>
        <v>0</v>
      </c>
      <c r="G405" s="32"/>
      <c r="H405" s="32"/>
      <c r="I405" s="24"/>
      <c r="J405" s="23"/>
      <c r="K405" s="33"/>
      <c r="L405" s="33"/>
      <c r="M405" s="25"/>
      <c r="N405" s="23"/>
    </row>
    <row r="406" spans="1:14" ht="15">
      <c r="A406" s="40"/>
      <c r="B406" s="29">
        <v>85295</v>
      </c>
      <c r="C406" s="28"/>
      <c r="D406" s="29" t="s">
        <v>169</v>
      </c>
      <c r="E406" s="23">
        <f>SUM(E407:E408)</f>
        <v>8900</v>
      </c>
      <c r="F406" s="23">
        <f>SUM(F407:F408)</f>
        <v>8900</v>
      </c>
      <c r="G406" s="30">
        <f>SUM(G407:G408)</f>
        <v>14200</v>
      </c>
      <c r="H406" s="30">
        <f>SUM(H408)</f>
        <v>0</v>
      </c>
      <c r="I406" s="24">
        <f t="shared" si="19"/>
        <v>23100</v>
      </c>
      <c r="J406" s="23">
        <f>'[1]Arkusz1'!M405</f>
        <v>0</v>
      </c>
      <c r="K406" s="30">
        <f>SUM(K408)</f>
        <v>0</v>
      </c>
      <c r="L406" s="30">
        <f>SUM(L408)</f>
        <v>0</v>
      </c>
      <c r="M406" s="25">
        <f t="shared" si="20"/>
        <v>0</v>
      </c>
      <c r="N406" s="23">
        <f t="shared" si="21"/>
        <v>23100</v>
      </c>
    </row>
    <row r="407" spans="1:14" s="26" customFormat="1" ht="12.75" customHeight="1">
      <c r="A407" s="40"/>
      <c r="B407" s="27"/>
      <c r="C407" s="27">
        <v>3110</v>
      </c>
      <c r="D407" s="31" t="s">
        <v>156</v>
      </c>
      <c r="E407" s="23">
        <v>0</v>
      </c>
      <c r="F407" s="23">
        <v>0</v>
      </c>
      <c r="G407" s="32">
        <v>14200</v>
      </c>
      <c r="H407" s="34"/>
      <c r="I407" s="24">
        <f>F407+G407-H407</f>
        <v>14200</v>
      </c>
      <c r="J407" s="23">
        <f>'[1]Arkusz1'!M406</f>
        <v>0</v>
      </c>
      <c r="K407" s="39"/>
      <c r="L407" s="39"/>
      <c r="M407" s="25">
        <f>J407+K407-L407</f>
        <v>0</v>
      </c>
      <c r="N407" s="23">
        <f>I407+M407</f>
        <v>14200</v>
      </c>
    </row>
    <row r="408" spans="1:14" ht="12.75" customHeight="1">
      <c r="A408" s="40"/>
      <c r="B408" s="27"/>
      <c r="C408" s="27">
        <v>4300</v>
      </c>
      <c r="D408" s="31" t="s">
        <v>44</v>
      </c>
      <c r="E408" s="23">
        <f>'[1]Arkusz1'!N406</f>
        <v>8900</v>
      </c>
      <c r="F408" s="23">
        <f>'[1]Arkusz1'!I406</f>
        <v>8900</v>
      </c>
      <c r="G408" s="32"/>
      <c r="H408" s="32"/>
      <c r="I408" s="24">
        <f t="shared" si="19"/>
        <v>8900</v>
      </c>
      <c r="J408" s="23">
        <f>'[1]Arkusz1'!M406</f>
        <v>0</v>
      </c>
      <c r="K408" s="33"/>
      <c r="L408" s="33"/>
      <c r="M408" s="25">
        <f t="shared" si="20"/>
        <v>0</v>
      </c>
      <c r="N408" s="23">
        <f t="shared" si="21"/>
        <v>8900</v>
      </c>
    </row>
    <row r="409" spans="1:14" ht="12.75" customHeight="1">
      <c r="A409" s="40"/>
      <c r="B409" s="31"/>
      <c r="C409" s="27"/>
      <c r="D409" s="31"/>
      <c r="E409" s="23"/>
      <c r="F409" s="23"/>
      <c r="G409" s="32"/>
      <c r="H409" s="32"/>
      <c r="I409" s="24"/>
      <c r="J409" s="23"/>
      <c r="K409" s="33"/>
      <c r="L409" s="33"/>
      <c r="M409" s="25"/>
      <c r="N409" s="23"/>
    </row>
    <row r="410" spans="1:14" ht="13.5" customHeight="1">
      <c r="A410" s="35">
        <v>854</v>
      </c>
      <c r="B410" s="41"/>
      <c r="C410" s="20"/>
      <c r="D410" s="41" t="s">
        <v>170</v>
      </c>
      <c r="E410" s="23">
        <f>'[1]Arkusz1'!N408</f>
        <v>337026</v>
      </c>
      <c r="F410" s="23">
        <f>'[1]Arkusz1'!I408</f>
        <v>337026</v>
      </c>
      <c r="G410" s="23">
        <f>G411+G427+G442+G445</f>
        <v>0</v>
      </c>
      <c r="H410" s="23">
        <f>H411+H427+H442+H445</f>
        <v>0</v>
      </c>
      <c r="I410" s="24">
        <f aca="true" t="shared" si="22" ref="I410:I473">F410+G410-H410</f>
        <v>337026</v>
      </c>
      <c r="J410" s="23">
        <f>'[1]Arkusz1'!M408</f>
        <v>0</v>
      </c>
      <c r="K410" s="23">
        <f>K411+K427+K442+K445</f>
        <v>0</v>
      </c>
      <c r="L410" s="23">
        <f>L411+L427+L442+L445</f>
        <v>0</v>
      </c>
      <c r="M410" s="25">
        <f aca="true" t="shared" si="23" ref="M410:M473">J410+K410-L410</f>
        <v>0</v>
      </c>
      <c r="N410" s="23">
        <f aca="true" t="shared" si="24" ref="N410:N473">I410+M410</f>
        <v>337026</v>
      </c>
    </row>
    <row r="411" spans="1:14" ht="15">
      <c r="A411" s="40"/>
      <c r="B411" s="29">
        <v>85401</v>
      </c>
      <c r="C411" s="28"/>
      <c r="D411" s="29" t="s">
        <v>171</v>
      </c>
      <c r="E411" s="23">
        <f>'[1]Arkusz1'!N409</f>
        <v>203404</v>
      </c>
      <c r="F411" s="23">
        <f>'[1]Arkusz1'!I409</f>
        <v>203404</v>
      </c>
      <c r="G411" s="30">
        <f>SUM(G412:G425)</f>
        <v>0</v>
      </c>
      <c r="H411" s="30">
        <f>SUM(H412:H425)</f>
        <v>0</v>
      </c>
      <c r="I411" s="24">
        <f t="shared" si="22"/>
        <v>203404</v>
      </c>
      <c r="J411" s="23">
        <f>'[1]Arkusz1'!M409</f>
        <v>0</v>
      </c>
      <c r="K411" s="30">
        <f>SUM(K412:K425)</f>
        <v>0</v>
      </c>
      <c r="L411" s="30">
        <f>SUM(L412:L425)</f>
        <v>0</v>
      </c>
      <c r="M411" s="25">
        <f t="shared" si="23"/>
        <v>0</v>
      </c>
      <c r="N411" s="23">
        <f t="shared" si="24"/>
        <v>203404</v>
      </c>
    </row>
    <row r="412" spans="1:14" ht="15">
      <c r="A412" s="40"/>
      <c r="B412" s="31"/>
      <c r="C412" s="27">
        <v>3020</v>
      </c>
      <c r="D412" s="46" t="s">
        <v>61</v>
      </c>
      <c r="E412" s="23">
        <f>'[1]Arkusz1'!N410</f>
        <v>15379</v>
      </c>
      <c r="F412" s="23">
        <f>'[1]Arkusz1'!I410</f>
        <v>15379</v>
      </c>
      <c r="G412" s="32"/>
      <c r="H412" s="32"/>
      <c r="I412" s="24">
        <f t="shared" si="22"/>
        <v>15379</v>
      </c>
      <c r="J412" s="23">
        <f>'[1]Arkusz1'!M410</f>
        <v>0</v>
      </c>
      <c r="K412" s="33"/>
      <c r="L412" s="33"/>
      <c r="M412" s="25">
        <f t="shared" si="23"/>
        <v>0</v>
      </c>
      <c r="N412" s="23">
        <f t="shared" si="24"/>
        <v>15379</v>
      </c>
    </row>
    <row r="413" spans="1:14" ht="15">
      <c r="A413" s="40"/>
      <c r="B413" s="31"/>
      <c r="C413" s="27">
        <v>4010</v>
      </c>
      <c r="D413" s="31" t="s">
        <v>157</v>
      </c>
      <c r="E413" s="23">
        <f>'[1]Arkusz1'!N411</f>
        <v>129128</v>
      </c>
      <c r="F413" s="23">
        <f>'[1]Arkusz1'!I411</f>
        <v>129128</v>
      </c>
      <c r="G413" s="32"/>
      <c r="H413" s="32"/>
      <c r="I413" s="24">
        <f t="shared" si="22"/>
        <v>129128</v>
      </c>
      <c r="J413" s="23">
        <f>'[1]Arkusz1'!M411</f>
        <v>0</v>
      </c>
      <c r="K413" s="33"/>
      <c r="L413" s="33"/>
      <c r="M413" s="25">
        <f t="shared" si="23"/>
        <v>0</v>
      </c>
      <c r="N413" s="23">
        <f t="shared" si="24"/>
        <v>129128</v>
      </c>
    </row>
    <row r="414" spans="1:14" ht="12" customHeight="1">
      <c r="A414" s="40"/>
      <c r="B414" s="31"/>
      <c r="C414" s="27">
        <v>4040</v>
      </c>
      <c r="D414" s="31" t="s">
        <v>124</v>
      </c>
      <c r="E414" s="23">
        <f>'[1]Arkusz1'!N412</f>
        <v>10020</v>
      </c>
      <c r="F414" s="23">
        <f>'[1]Arkusz1'!I412</f>
        <v>10020</v>
      </c>
      <c r="G414" s="32"/>
      <c r="H414" s="32"/>
      <c r="I414" s="24">
        <f t="shared" si="22"/>
        <v>10020</v>
      </c>
      <c r="J414" s="23">
        <f>'[1]Arkusz1'!M412</f>
        <v>0</v>
      </c>
      <c r="K414" s="33"/>
      <c r="L414" s="33"/>
      <c r="M414" s="25">
        <f t="shared" si="23"/>
        <v>0</v>
      </c>
      <c r="N414" s="23">
        <f t="shared" si="24"/>
        <v>10020</v>
      </c>
    </row>
    <row r="415" spans="1:14" ht="12" customHeight="1">
      <c r="A415" s="40"/>
      <c r="B415" s="31"/>
      <c r="C415" s="27">
        <v>4110</v>
      </c>
      <c r="D415" s="31" t="s">
        <v>51</v>
      </c>
      <c r="E415" s="23">
        <f>'[1]Arkusz1'!N413</f>
        <v>23295</v>
      </c>
      <c r="F415" s="23">
        <f>'[1]Arkusz1'!I413</f>
        <v>23295</v>
      </c>
      <c r="G415" s="32"/>
      <c r="H415" s="32"/>
      <c r="I415" s="24">
        <f t="shared" si="22"/>
        <v>23295</v>
      </c>
      <c r="J415" s="23">
        <f>'[1]Arkusz1'!M413</f>
        <v>0</v>
      </c>
      <c r="K415" s="33"/>
      <c r="L415" s="33"/>
      <c r="M415" s="25">
        <f t="shared" si="23"/>
        <v>0</v>
      </c>
      <c r="N415" s="23">
        <f t="shared" si="24"/>
        <v>23295</v>
      </c>
    </row>
    <row r="416" spans="1:14" ht="12.75" customHeight="1">
      <c r="A416" s="40"/>
      <c r="B416" s="31"/>
      <c r="C416" s="27">
        <v>4120</v>
      </c>
      <c r="D416" s="31" t="s">
        <v>115</v>
      </c>
      <c r="E416" s="23">
        <f>'[1]Arkusz1'!N414</f>
        <v>3757</v>
      </c>
      <c r="F416" s="23">
        <f>'[1]Arkusz1'!I414</f>
        <v>3757</v>
      </c>
      <c r="G416" s="32"/>
      <c r="H416" s="32"/>
      <c r="I416" s="24">
        <f t="shared" si="22"/>
        <v>3757</v>
      </c>
      <c r="J416" s="23">
        <f>'[1]Arkusz1'!M414</f>
        <v>0</v>
      </c>
      <c r="K416" s="33"/>
      <c r="L416" s="33"/>
      <c r="M416" s="25">
        <f t="shared" si="23"/>
        <v>0</v>
      </c>
      <c r="N416" s="23">
        <f t="shared" si="24"/>
        <v>3757</v>
      </c>
    </row>
    <row r="417" spans="1:14" s="26" customFormat="1" ht="12.75" customHeight="1">
      <c r="A417" s="40"/>
      <c r="B417" s="31"/>
      <c r="C417" s="27">
        <v>4210</v>
      </c>
      <c r="D417" s="31" t="s">
        <v>36</v>
      </c>
      <c r="E417" s="23">
        <f>'[1]Arkusz1'!N415</f>
        <v>2000</v>
      </c>
      <c r="F417" s="23">
        <f>'[1]Arkusz1'!I415</f>
        <v>2000</v>
      </c>
      <c r="G417" s="34"/>
      <c r="H417" s="34"/>
      <c r="I417" s="24">
        <f t="shared" si="22"/>
        <v>2000</v>
      </c>
      <c r="J417" s="23">
        <f>'[1]Arkusz1'!M415</f>
        <v>0</v>
      </c>
      <c r="K417" s="39"/>
      <c r="L417" s="39"/>
      <c r="M417" s="25">
        <f t="shared" si="23"/>
        <v>0</v>
      </c>
      <c r="N417" s="23">
        <f t="shared" si="24"/>
        <v>2000</v>
      </c>
    </row>
    <row r="418" spans="1:14" ht="15" customHeight="1">
      <c r="A418" s="40"/>
      <c r="B418" s="31"/>
      <c r="C418" s="27">
        <v>4240</v>
      </c>
      <c r="D418" s="46" t="s">
        <v>58</v>
      </c>
      <c r="E418" s="23">
        <f>'[1]Arkusz1'!N416</f>
        <v>1200</v>
      </c>
      <c r="F418" s="23">
        <f>'[1]Arkusz1'!I416</f>
        <v>1200</v>
      </c>
      <c r="G418" s="32"/>
      <c r="H418" s="32"/>
      <c r="I418" s="24">
        <f t="shared" si="22"/>
        <v>1200</v>
      </c>
      <c r="J418" s="23">
        <f>'[1]Arkusz1'!M416</f>
        <v>0</v>
      </c>
      <c r="K418" s="33"/>
      <c r="L418" s="33"/>
      <c r="M418" s="25">
        <f t="shared" si="23"/>
        <v>0</v>
      </c>
      <c r="N418" s="23">
        <f t="shared" si="24"/>
        <v>1200</v>
      </c>
    </row>
    <row r="419" spans="1:14" ht="12.75" customHeight="1">
      <c r="A419" s="40"/>
      <c r="B419" s="31"/>
      <c r="C419" s="27">
        <v>4260</v>
      </c>
      <c r="D419" s="31" t="s">
        <v>65</v>
      </c>
      <c r="E419" s="23">
        <f>'[1]Arkusz1'!N417</f>
        <v>6300</v>
      </c>
      <c r="F419" s="23">
        <f>'[1]Arkusz1'!I417</f>
        <v>6300</v>
      </c>
      <c r="G419" s="32"/>
      <c r="H419" s="32"/>
      <c r="I419" s="24">
        <f t="shared" si="22"/>
        <v>6300</v>
      </c>
      <c r="J419" s="23">
        <f>'[1]Arkusz1'!M417</f>
        <v>0</v>
      </c>
      <c r="K419" s="33"/>
      <c r="L419" s="33"/>
      <c r="M419" s="25">
        <f t="shared" si="23"/>
        <v>0</v>
      </c>
      <c r="N419" s="23">
        <f t="shared" si="24"/>
        <v>6300</v>
      </c>
    </row>
    <row r="420" spans="1:14" ht="12.75" customHeight="1">
      <c r="A420" s="40"/>
      <c r="B420" s="31"/>
      <c r="C420" s="27">
        <v>4270</v>
      </c>
      <c r="D420" s="31" t="s">
        <v>172</v>
      </c>
      <c r="E420" s="23">
        <f>'[1]Arkusz1'!N418</f>
        <v>500</v>
      </c>
      <c r="F420" s="23">
        <f>'[1]Arkusz1'!I418</f>
        <v>500</v>
      </c>
      <c r="G420" s="32"/>
      <c r="H420" s="32"/>
      <c r="I420" s="24">
        <f t="shared" si="22"/>
        <v>500</v>
      </c>
      <c r="J420" s="23">
        <f>'[1]Arkusz1'!M418</f>
        <v>0</v>
      </c>
      <c r="K420" s="33"/>
      <c r="L420" s="33"/>
      <c r="M420" s="25">
        <f t="shared" si="23"/>
        <v>0</v>
      </c>
      <c r="N420" s="23">
        <f t="shared" si="24"/>
        <v>500</v>
      </c>
    </row>
    <row r="421" spans="1:14" s="26" customFormat="1" ht="15">
      <c r="A421" s="40"/>
      <c r="B421" s="31"/>
      <c r="C421" s="27">
        <v>4280</v>
      </c>
      <c r="D421" s="31" t="s">
        <v>66</v>
      </c>
      <c r="E421" s="23">
        <f>'[1]Arkusz1'!N419</f>
        <v>200</v>
      </c>
      <c r="F421" s="23">
        <f>'[1]Arkusz1'!I419</f>
        <v>200</v>
      </c>
      <c r="G421" s="39"/>
      <c r="H421" s="39"/>
      <c r="I421" s="24">
        <f t="shared" si="22"/>
        <v>200</v>
      </c>
      <c r="J421" s="23">
        <f>'[1]Arkusz1'!M419</f>
        <v>0</v>
      </c>
      <c r="K421" s="39"/>
      <c r="L421" s="39"/>
      <c r="M421" s="25">
        <f t="shared" si="23"/>
        <v>0</v>
      </c>
      <c r="N421" s="23">
        <f t="shared" si="24"/>
        <v>200</v>
      </c>
    </row>
    <row r="422" spans="1:14" s="26" customFormat="1" ht="12.75" customHeight="1">
      <c r="A422" s="40"/>
      <c r="B422" s="31"/>
      <c r="C422" s="27">
        <v>4300</v>
      </c>
      <c r="D422" s="31" t="s">
        <v>59</v>
      </c>
      <c r="E422" s="23">
        <f>'[1]Arkusz1'!N420</f>
        <v>1900</v>
      </c>
      <c r="F422" s="23">
        <f>'[1]Arkusz1'!I420</f>
        <v>1900</v>
      </c>
      <c r="G422" s="39"/>
      <c r="H422" s="39"/>
      <c r="I422" s="24">
        <f t="shared" si="22"/>
        <v>1900</v>
      </c>
      <c r="J422" s="23">
        <f>'[1]Arkusz1'!M420</f>
        <v>0</v>
      </c>
      <c r="K422" s="39"/>
      <c r="L422" s="39"/>
      <c r="M422" s="25">
        <f t="shared" si="23"/>
        <v>0</v>
      </c>
      <c r="N422" s="23">
        <f t="shared" si="24"/>
        <v>1900</v>
      </c>
    </row>
    <row r="423" spans="1:14" ht="26.25" customHeight="1">
      <c r="A423" s="40"/>
      <c r="B423" s="31"/>
      <c r="C423" s="27">
        <v>4370</v>
      </c>
      <c r="D423" s="37" t="s">
        <v>69</v>
      </c>
      <c r="E423" s="23">
        <f>'[1]Arkusz1'!N421</f>
        <v>380</v>
      </c>
      <c r="F423" s="23">
        <f>'[1]Arkusz1'!I421</f>
        <v>380</v>
      </c>
      <c r="G423" s="33"/>
      <c r="H423" s="33"/>
      <c r="I423" s="24">
        <f t="shared" si="22"/>
        <v>380</v>
      </c>
      <c r="J423" s="23">
        <f>'[1]Arkusz1'!M421</f>
        <v>0</v>
      </c>
      <c r="K423" s="33"/>
      <c r="L423" s="33"/>
      <c r="M423" s="25">
        <f t="shared" si="23"/>
        <v>0</v>
      </c>
      <c r="N423" s="23">
        <f t="shared" si="24"/>
        <v>380</v>
      </c>
    </row>
    <row r="424" spans="1:14" ht="12.75" customHeight="1">
      <c r="A424" s="40"/>
      <c r="B424" s="31"/>
      <c r="C424" s="27">
        <v>4430</v>
      </c>
      <c r="D424" s="31" t="s">
        <v>45</v>
      </c>
      <c r="E424" s="23">
        <f>'[1]Arkusz1'!N422</f>
        <v>520</v>
      </c>
      <c r="F424" s="23">
        <f>'[1]Arkusz1'!I422</f>
        <v>520</v>
      </c>
      <c r="G424" s="33"/>
      <c r="H424" s="33"/>
      <c r="I424" s="24">
        <f t="shared" si="22"/>
        <v>520</v>
      </c>
      <c r="J424" s="23">
        <f>'[1]Arkusz1'!M422</f>
        <v>0</v>
      </c>
      <c r="K424" s="33"/>
      <c r="L424" s="33"/>
      <c r="M424" s="25">
        <f t="shared" si="23"/>
        <v>0</v>
      </c>
      <c r="N424" s="23">
        <f t="shared" si="24"/>
        <v>520</v>
      </c>
    </row>
    <row r="425" spans="1:14" ht="12.75" customHeight="1">
      <c r="A425" s="40"/>
      <c r="B425" s="31"/>
      <c r="C425" s="27">
        <v>4440</v>
      </c>
      <c r="D425" s="31" t="s">
        <v>173</v>
      </c>
      <c r="E425" s="23">
        <f>'[1]Arkusz1'!N423</f>
        <v>8825</v>
      </c>
      <c r="F425" s="23">
        <f>'[1]Arkusz1'!I423</f>
        <v>8825</v>
      </c>
      <c r="G425" s="32"/>
      <c r="H425" s="32"/>
      <c r="I425" s="24">
        <f t="shared" si="22"/>
        <v>8825</v>
      </c>
      <c r="J425" s="23">
        <f>'[1]Arkusz1'!M423</f>
        <v>0</v>
      </c>
      <c r="K425" s="33"/>
      <c r="L425" s="33"/>
      <c r="M425" s="25">
        <f t="shared" si="23"/>
        <v>0</v>
      </c>
      <c r="N425" s="23">
        <f t="shared" si="24"/>
        <v>8825</v>
      </c>
    </row>
    <row r="426" spans="1:14" ht="12.75" customHeight="1">
      <c r="A426" s="40"/>
      <c r="B426" s="31"/>
      <c r="C426" s="27"/>
      <c r="D426" s="31"/>
      <c r="E426" s="23"/>
      <c r="F426" s="23"/>
      <c r="G426" s="32"/>
      <c r="H426" s="32"/>
      <c r="I426" s="24"/>
      <c r="J426" s="23"/>
      <c r="K426" s="33"/>
      <c r="L426" s="33"/>
      <c r="M426" s="25"/>
      <c r="N426" s="23"/>
    </row>
    <row r="427" spans="1:14" ht="12.75" customHeight="1">
      <c r="A427" s="40"/>
      <c r="B427" s="29">
        <v>85417</v>
      </c>
      <c r="C427" s="28"/>
      <c r="D427" s="29" t="s">
        <v>174</v>
      </c>
      <c r="E427" s="23">
        <f>'[1]Arkusz1'!N425</f>
        <v>82932</v>
      </c>
      <c r="F427" s="23">
        <f>'[1]Arkusz1'!I425</f>
        <v>82932</v>
      </c>
      <c r="G427" s="30">
        <f>SUM(G428:G440)</f>
        <v>0</v>
      </c>
      <c r="H427" s="30">
        <f>SUM(H428:H440)</f>
        <v>0</v>
      </c>
      <c r="I427" s="24">
        <f t="shared" si="22"/>
        <v>82932</v>
      </c>
      <c r="J427" s="23">
        <f>'[1]Arkusz1'!M425</f>
        <v>0</v>
      </c>
      <c r="K427" s="30">
        <f>SUM(K428:K440)</f>
        <v>0</v>
      </c>
      <c r="L427" s="30">
        <f>SUM(L428:L440)</f>
        <v>0</v>
      </c>
      <c r="M427" s="25">
        <f t="shared" si="23"/>
        <v>0</v>
      </c>
      <c r="N427" s="23">
        <f t="shared" si="24"/>
        <v>82932</v>
      </c>
    </row>
    <row r="428" spans="1:14" s="26" customFormat="1" ht="12.75" customHeight="1">
      <c r="A428" s="40"/>
      <c r="B428" s="31"/>
      <c r="C428" s="27">
        <v>3020</v>
      </c>
      <c r="D428" s="46" t="s">
        <v>61</v>
      </c>
      <c r="E428" s="23">
        <f>'[1]Arkusz1'!N426</f>
        <v>75</v>
      </c>
      <c r="F428" s="23">
        <f>'[1]Arkusz1'!I426</f>
        <v>75</v>
      </c>
      <c r="G428" s="34"/>
      <c r="H428" s="34"/>
      <c r="I428" s="24">
        <f t="shared" si="22"/>
        <v>75</v>
      </c>
      <c r="J428" s="23">
        <f>'[1]Arkusz1'!M426</f>
        <v>0</v>
      </c>
      <c r="K428" s="39"/>
      <c r="L428" s="39"/>
      <c r="M428" s="25">
        <f t="shared" si="23"/>
        <v>0</v>
      </c>
      <c r="N428" s="23">
        <f t="shared" si="24"/>
        <v>75</v>
      </c>
    </row>
    <row r="429" spans="1:14" ht="12.75" customHeight="1">
      <c r="A429" s="40"/>
      <c r="B429" s="31"/>
      <c r="C429" s="27">
        <v>4010</v>
      </c>
      <c r="D429" s="31" t="s">
        <v>157</v>
      </c>
      <c r="E429" s="23">
        <f>'[1]Arkusz1'!N427</f>
        <v>30132</v>
      </c>
      <c r="F429" s="23">
        <f>'[1]Arkusz1'!I427</f>
        <v>30132</v>
      </c>
      <c r="G429" s="32"/>
      <c r="H429" s="32"/>
      <c r="I429" s="24">
        <f t="shared" si="22"/>
        <v>30132</v>
      </c>
      <c r="J429" s="23">
        <f>'[1]Arkusz1'!M427</f>
        <v>0</v>
      </c>
      <c r="K429" s="33"/>
      <c r="L429" s="33"/>
      <c r="M429" s="25">
        <f t="shared" si="23"/>
        <v>0</v>
      </c>
      <c r="N429" s="23">
        <f t="shared" si="24"/>
        <v>30132</v>
      </c>
    </row>
    <row r="430" spans="1:14" ht="12.75" customHeight="1">
      <c r="A430" s="40"/>
      <c r="B430" s="31"/>
      <c r="C430" s="27">
        <v>4040</v>
      </c>
      <c r="D430" s="31" t="s">
        <v>124</v>
      </c>
      <c r="E430" s="23">
        <f>'[1]Arkusz1'!N428</f>
        <v>2385</v>
      </c>
      <c r="F430" s="23">
        <f>'[1]Arkusz1'!I428</f>
        <v>2385</v>
      </c>
      <c r="G430" s="32"/>
      <c r="H430" s="32"/>
      <c r="I430" s="24">
        <f t="shared" si="22"/>
        <v>2385</v>
      </c>
      <c r="J430" s="23">
        <f>'[1]Arkusz1'!M428</f>
        <v>0</v>
      </c>
      <c r="K430" s="33"/>
      <c r="L430" s="33"/>
      <c r="M430" s="25">
        <f t="shared" si="23"/>
        <v>0</v>
      </c>
      <c r="N430" s="23">
        <f t="shared" si="24"/>
        <v>2385</v>
      </c>
    </row>
    <row r="431" spans="1:14" ht="12.75" customHeight="1">
      <c r="A431" s="40"/>
      <c r="B431" s="31"/>
      <c r="C431" s="27">
        <v>4110</v>
      </c>
      <c r="D431" s="31" t="s">
        <v>51</v>
      </c>
      <c r="E431" s="23">
        <f>'[1]Arkusz1'!N429</f>
        <v>4939</v>
      </c>
      <c r="F431" s="23">
        <f>'[1]Arkusz1'!I429</f>
        <v>4939</v>
      </c>
      <c r="G431" s="32"/>
      <c r="H431" s="32"/>
      <c r="I431" s="24">
        <f t="shared" si="22"/>
        <v>4939</v>
      </c>
      <c r="J431" s="23">
        <f>'[1]Arkusz1'!M429</f>
        <v>0</v>
      </c>
      <c r="K431" s="33"/>
      <c r="L431" s="33"/>
      <c r="M431" s="25">
        <f t="shared" si="23"/>
        <v>0</v>
      </c>
      <c r="N431" s="23">
        <f t="shared" si="24"/>
        <v>4939</v>
      </c>
    </row>
    <row r="432" spans="1:14" ht="12.75" customHeight="1">
      <c r="A432" s="40"/>
      <c r="B432" s="31"/>
      <c r="C432" s="27">
        <v>4120</v>
      </c>
      <c r="D432" s="31" t="s">
        <v>115</v>
      </c>
      <c r="E432" s="23">
        <f>'[1]Arkusz1'!N430</f>
        <v>796</v>
      </c>
      <c r="F432" s="23">
        <f>'[1]Arkusz1'!I430</f>
        <v>796</v>
      </c>
      <c r="G432" s="32"/>
      <c r="H432" s="32"/>
      <c r="I432" s="24">
        <f t="shared" si="22"/>
        <v>796</v>
      </c>
      <c r="J432" s="23">
        <f>'[1]Arkusz1'!M430</f>
        <v>0</v>
      </c>
      <c r="K432" s="33"/>
      <c r="L432" s="33"/>
      <c r="M432" s="25">
        <f t="shared" si="23"/>
        <v>0</v>
      </c>
      <c r="N432" s="23">
        <f t="shared" si="24"/>
        <v>796</v>
      </c>
    </row>
    <row r="433" spans="1:14" ht="12.75" customHeight="1">
      <c r="A433" s="40"/>
      <c r="B433" s="31"/>
      <c r="C433" s="27">
        <v>4210</v>
      </c>
      <c r="D433" s="31" t="s">
        <v>36</v>
      </c>
      <c r="E433" s="23">
        <f>'[1]Arkusz1'!N431</f>
        <v>9000</v>
      </c>
      <c r="F433" s="23">
        <f>'[1]Arkusz1'!I431</f>
        <v>9000</v>
      </c>
      <c r="G433" s="32"/>
      <c r="H433" s="32"/>
      <c r="I433" s="24">
        <f t="shared" si="22"/>
        <v>9000</v>
      </c>
      <c r="J433" s="23">
        <f>'[1]Arkusz1'!M431</f>
        <v>0</v>
      </c>
      <c r="K433" s="33"/>
      <c r="L433" s="33"/>
      <c r="M433" s="25">
        <f t="shared" si="23"/>
        <v>0</v>
      </c>
      <c r="N433" s="23">
        <f t="shared" si="24"/>
        <v>9000</v>
      </c>
    </row>
    <row r="434" spans="1:14" ht="15">
      <c r="A434" s="40"/>
      <c r="B434" s="31"/>
      <c r="C434" s="27">
        <v>4260</v>
      </c>
      <c r="D434" s="31" t="s">
        <v>65</v>
      </c>
      <c r="E434" s="23">
        <f>'[1]Arkusz1'!N432</f>
        <v>6000</v>
      </c>
      <c r="F434" s="23">
        <f>'[1]Arkusz1'!I432</f>
        <v>6000</v>
      </c>
      <c r="G434" s="32"/>
      <c r="H434" s="32"/>
      <c r="I434" s="24">
        <f t="shared" si="22"/>
        <v>6000</v>
      </c>
      <c r="J434" s="23">
        <f>'[1]Arkusz1'!M432</f>
        <v>0</v>
      </c>
      <c r="K434" s="33"/>
      <c r="L434" s="33"/>
      <c r="M434" s="25">
        <f t="shared" si="23"/>
        <v>0</v>
      </c>
      <c r="N434" s="23">
        <f t="shared" si="24"/>
        <v>6000</v>
      </c>
    </row>
    <row r="435" spans="1:14" ht="15">
      <c r="A435" s="40"/>
      <c r="B435" s="31"/>
      <c r="C435" s="27">
        <v>4270</v>
      </c>
      <c r="D435" s="31" t="s">
        <v>172</v>
      </c>
      <c r="E435" s="23">
        <f>'[1]Arkusz1'!N433</f>
        <v>14000</v>
      </c>
      <c r="F435" s="23">
        <f>'[1]Arkusz1'!I433</f>
        <v>14000</v>
      </c>
      <c r="G435" s="32"/>
      <c r="H435" s="32"/>
      <c r="I435" s="24">
        <f t="shared" si="22"/>
        <v>14000</v>
      </c>
      <c r="J435" s="23">
        <f>'[1]Arkusz1'!M433</f>
        <v>0</v>
      </c>
      <c r="K435" s="33"/>
      <c r="L435" s="33"/>
      <c r="M435" s="25">
        <f t="shared" si="23"/>
        <v>0</v>
      </c>
      <c r="N435" s="23">
        <f t="shared" si="24"/>
        <v>14000</v>
      </c>
    </row>
    <row r="436" spans="1:14" ht="12.75" customHeight="1">
      <c r="A436" s="40"/>
      <c r="B436" s="31"/>
      <c r="C436" s="27">
        <v>4280</v>
      </c>
      <c r="D436" s="31" t="s">
        <v>66</v>
      </c>
      <c r="E436" s="23">
        <f>'[1]Arkusz1'!N434</f>
        <v>200</v>
      </c>
      <c r="F436" s="23">
        <f>'[1]Arkusz1'!I434</f>
        <v>200</v>
      </c>
      <c r="G436" s="32"/>
      <c r="H436" s="32"/>
      <c r="I436" s="24">
        <f t="shared" si="22"/>
        <v>200</v>
      </c>
      <c r="J436" s="23">
        <f>'[1]Arkusz1'!M434</f>
        <v>0</v>
      </c>
      <c r="K436" s="33"/>
      <c r="L436" s="33"/>
      <c r="M436" s="25">
        <f t="shared" si="23"/>
        <v>0</v>
      </c>
      <c r="N436" s="23">
        <f t="shared" si="24"/>
        <v>200</v>
      </c>
    </row>
    <row r="437" spans="1:14" ht="12.75" customHeight="1">
      <c r="A437" s="40"/>
      <c r="B437" s="31"/>
      <c r="C437" s="27">
        <v>4300</v>
      </c>
      <c r="D437" s="31" t="s">
        <v>59</v>
      </c>
      <c r="E437" s="23">
        <f>'[1]Arkusz1'!N435</f>
        <v>9017</v>
      </c>
      <c r="F437" s="23">
        <f>'[1]Arkusz1'!I435</f>
        <v>9017</v>
      </c>
      <c r="G437" s="32"/>
      <c r="H437" s="32"/>
      <c r="I437" s="24">
        <f t="shared" si="22"/>
        <v>9017</v>
      </c>
      <c r="J437" s="23">
        <f>'[1]Arkusz1'!M435</f>
        <v>0</v>
      </c>
      <c r="K437" s="33"/>
      <c r="L437" s="33"/>
      <c r="M437" s="25">
        <f t="shared" si="23"/>
        <v>0</v>
      </c>
      <c r="N437" s="23">
        <f t="shared" si="24"/>
        <v>9017</v>
      </c>
    </row>
    <row r="438" spans="1:14" ht="24.75" customHeight="1">
      <c r="A438" s="40"/>
      <c r="B438" s="31"/>
      <c r="C438" s="27">
        <v>4360</v>
      </c>
      <c r="D438" s="47" t="s">
        <v>68</v>
      </c>
      <c r="E438" s="23">
        <f>'[1]Arkusz1'!N436</f>
        <v>1200</v>
      </c>
      <c r="F438" s="23">
        <f>'[1]Arkusz1'!I436</f>
        <v>1200</v>
      </c>
      <c r="G438" s="32"/>
      <c r="H438" s="32"/>
      <c r="I438" s="24">
        <f t="shared" si="22"/>
        <v>1200</v>
      </c>
      <c r="J438" s="23">
        <f>'[1]Arkusz1'!M436</f>
        <v>0</v>
      </c>
      <c r="K438" s="33"/>
      <c r="L438" s="33"/>
      <c r="M438" s="25">
        <f t="shared" si="23"/>
        <v>0</v>
      </c>
      <c r="N438" s="23">
        <f t="shared" si="24"/>
        <v>1200</v>
      </c>
    </row>
    <row r="439" spans="1:14" ht="12.75" customHeight="1">
      <c r="A439" s="40"/>
      <c r="B439" s="31"/>
      <c r="C439" s="27">
        <v>4400</v>
      </c>
      <c r="D439" s="31" t="s">
        <v>135</v>
      </c>
      <c r="E439" s="23">
        <f>'[1]Arkusz1'!N437</f>
        <v>4140</v>
      </c>
      <c r="F439" s="23">
        <f>'[1]Arkusz1'!I437</f>
        <v>4140</v>
      </c>
      <c r="G439" s="32"/>
      <c r="H439" s="32"/>
      <c r="I439" s="24">
        <f t="shared" si="22"/>
        <v>4140</v>
      </c>
      <c r="J439" s="23">
        <f>'[1]Arkusz1'!M437</f>
        <v>0</v>
      </c>
      <c r="K439" s="33"/>
      <c r="L439" s="33"/>
      <c r="M439" s="25">
        <f t="shared" si="23"/>
        <v>0</v>
      </c>
      <c r="N439" s="23">
        <f t="shared" si="24"/>
        <v>4140</v>
      </c>
    </row>
    <row r="440" spans="1:14" ht="12.75" customHeight="1">
      <c r="A440" s="40"/>
      <c r="B440" s="31"/>
      <c r="C440" s="27">
        <v>4440</v>
      </c>
      <c r="D440" s="31" t="s">
        <v>118</v>
      </c>
      <c r="E440" s="23">
        <f>'[1]Arkusz1'!N438</f>
        <v>1048</v>
      </c>
      <c r="F440" s="23">
        <f>'[1]Arkusz1'!I438</f>
        <v>1048</v>
      </c>
      <c r="G440" s="32"/>
      <c r="H440" s="32"/>
      <c r="I440" s="24">
        <f t="shared" si="22"/>
        <v>1048</v>
      </c>
      <c r="J440" s="23">
        <f>'[1]Arkusz1'!M438</f>
        <v>0</v>
      </c>
      <c r="K440" s="33"/>
      <c r="L440" s="33"/>
      <c r="M440" s="25">
        <f t="shared" si="23"/>
        <v>0</v>
      </c>
      <c r="N440" s="23">
        <f t="shared" si="24"/>
        <v>1048</v>
      </c>
    </row>
    <row r="441" spans="1:14" ht="15">
      <c r="A441" s="40"/>
      <c r="B441" s="31"/>
      <c r="C441" s="27"/>
      <c r="D441" s="31"/>
      <c r="E441" s="23"/>
      <c r="F441" s="23"/>
      <c r="G441" s="32"/>
      <c r="H441" s="32"/>
      <c r="I441" s="24"/>
      <c r="J441" s="23"/>
      <c r="K441" s="33"/>
      <c r="L441" s="33"/>
      <c r="M441" s="25"/>
      <c r="N441" s="23"/>
    </row>
    <row r="442" spans="1:14" s="26" customFormat="1" ht="14.25" customHeight="1">
      <c r="A442" s="40"/>
      <c r="B442" s="29">
        <v>85446</v>
      </c>
      <c r="C442" s="28"/>
      <c r="D442" s="29" t="s">
        <v>175</v>
      </c>
      <c r="E442" s="23">
        <f>'[1]Arkusz1'!N440</f>
        <v>1190</v>
      </c>
      <c r="F442" s="23">
        <f>'[1]Arkusz1'!I440</f>
        <v>1190</v>
      </c>
      <c r="G442" s="30">
        <f>SUM(G443:G443)</f>
        <v>0</v>
      </c>
      <c r="H442" s="30">
        <f>SUM(H443:H443)</f>
        <v>0</v>
      </c>
      <c r="I442" s="24">
        <f t="shared" si="22"/>
        <v>1190</v>
      </c>
      <c r="J442" s="23">
        <f>'[1]Arkusz1'!M440</f>
        <v>0</v>
      </c>
      <c r="K442" s="30">
        <f>SUM(K443:K443)</f>
        <v>0</v>
      </c>
      <c r="L442" s="30">
        <f>SUM(L443:L443)</f>
        <v>0</v>
      </c>
      <c r="M442" s="25">
        <f t="shared" si="23"/>
        <v>0</v>
      </c>
      <c r="N442" s="23">
        <f t="shared" si="24"/>
        <v>1190</v>
      </c>
    </row>
    <row r="443" spans="1:14" s="26" customFormat="1" ht="12.75" customHeight="1">
      <c r="A443" s="40"/>
      <c r="B443" s="31"/>
      <c r="C443" s="27">
        <v>4700</v>
      </c>
      <c r="D443" s="31" t="s">
        <v>73</v>
      </c>
      <c r="E443" s="23">
        <f>'[1]Arkusz1'!N441</f>
        <v>1190</v>
      </c>
      <c r="F443" s="23">
        <f>'[1]Arkusz1'!I441</f>
        <v>1190</v>
      </c>
      <c r="G443" s="34"/>
      <c r="H443" s="34"/>
      <c r="I443" s="24">
        <f t="shared" si="22"/>
        <v>1190</v>
      </c>
      <c r="J443" s="23">
        <f>'[1]Arkusz1'!M441</f>
        <v>0</v>
      </c>
      <c r="K443" s="39"/>
      <c r="L443" s="39"/>
      <c r="M443" s="25">
        <f t="shared" si="23"/>
        <v>0</v>
      </c>
      <c r="N443" s="23">
        <f t="shared" si="24"/>
        <v>1190</v>
      </c>
    </row>
    <row r="444" spans="1:14" ht="12.75" customHeight="1">
      <c r="A444" s="40"/>
      <c r="B444" s="31"/>
      <c r="C444" s="27"/>
      <c r="D444" s="31"/>
      <c r="E444" s="23"/>
      <c r="F444" s="23"/>
      <c r="G444" s="32"/>
      <c r="H444" s="32"/>
      <c r="I444" s="24"/>
      <c r="J444" s="23"/>
      <c r="K444" s="33"/>
      <c r="L444" s="33"/>
      <c r="M444" s="25"/>
      <c r="N444" s="23"/>
    </row>
    <row r="445" spans="1:14" ht="12.75" customHeight="1">
      <c r="A445" s="40"/>
      <c r="B445" s="29">
        <v>85495</v>
      </c>
      <c r="C445" s="28"/>
      <c r="D445" s="29" t="s">
        <v>169</v>
      </c>
      <c r="E445" s="23">
        <f>'[1]Arkusz1'!N443</f>
        <v>49500</v>
      </c>
      <c r="F445" s="23">
        <f>'[1]Arkusz1'!I443</f>
        <v>49500</v>
      </c>
      <c r="G445" s="30">
        <f>SUM(G446:G449)</f>
        <v>0</v>
      </c>
      <c r="H445" s="30">
        <f>SUM(H447:H448)</f>
        <v>0</v>
      </c>
      <c r="I445" s="24">
        <f t="shared" si="22"/>
        <v>49500</v>
      </c>
      <c r="J445" s="23">
        <f>'[1]Arkusz1'!M443</f>
        <v>0</v>
      </c>
      <c r="K445" s="30">
        <f>SUM(K447:K448)</f>
        <v>0</v>
      </c>
      <c r="L445" s="30">
        <f>SUM(L447:L448)</f>
        <v>0</v>
      </c>
      <c r="M445" s="25">
        <f t="shared" si="23"/>
        <v>0</v>
      </c>
      <c r="N445" s="23">
        <f t="shared" si="24"/>
        <v>49500</v>
      </c>
    </row>
    <row r="446" spans="1:14" ht="27" customHeight="1">
      <c r="A446" s="40"/>
      <c r="B446" s="29"/>
      <c r="C446" s="27">
        <v>2820</v>
      </c>
      <c r="D446" s="37" t="s">
        <v>176</v>
      </c>
      <c r="E446" s="23">
        <f>'[1]Arkusz1'!N444</f>
        <v>42120</v>
      </c>
      <c r="F446" s="23">
        <f>'[1]Arkusz1'!I444</f>
        <v>42120</v>
      </c>
      <c r="G446" s="38"/>
      <c r="H446" s="30"/>
      <c r="I446" s="24">
        <f t="shared" si="22"/>
        <v>42120</v>
      </c>
      <c r="J446" s="23">
        <f>'[1]Arkusz1'!M444</f>
        <v>0</v>
      </c>
      <c r="K446" s="30"/>
      <c r="L446" s="30"/>
      <c r="M446" s="25"/>
      <c r="N446" s="23">
        <f t="shared" si="24"/>
        <v>42120</v>
      </c>
    </row>
    <row r="447" spans="1:14" ht="12.75" customHeight="1">
      <c r="A447" s="40"/>
      <c r="B447" s="29"/>
      <c r="C447" s="28"/>
      <c r="D447" s="31" t="s">
        <v>177</v>
      </c>
      <c r="E447" s="23">
        <f>'[1]Arkusz1'!N445</f>
        <v>0</v>
      </c>
      <c r="F447" s="23">
        <f>'[1]Arkusz1'!I445</f>
        <v>0</v>
      </c>
      <c r="G447" s="32"/>
      <c r="H447" s="32"/>
      <c r="I447" s="24"/>
      <c r="J447" s="23"/>
      <c r="K447" s="33"/>
      <c r="L447" s="33"/>
      <c r="M447" s="25">
        <f t="shared" si="23"/>
        <v>0</v>
      </c>
      <c r="N447" s="23">
        <f t="shared" si="24"/>
        <v>0</v>
      </c>
    </row>
    <row r="448" spans="1:14" s="26" customFormat="1" ht="14.25" customHeight="1">
      <c r="A448" s="40"/>
      <c r="B448" s="29"/>
      <c r="C448" s="27">
        <v>2830</v>
      </c>
      <c r="D448" s="31" t="s">
        <v>178</v>
      </c>
      <c r="E448" s="23">
        <f>'[1]Arkusz1'!N446</f>
        <v>0</v>
      </c>
      <c r="F448" s="23">
        <f>'[1]Arkusz1'!I446</f>
        <v>0</v>
      </c>
      <c r="G448" s="34"/>
      <c r="H448" s="32"/>
      <c r="I448" s="24">
        <f t="shared" si="22"/>
        <v>0</v>
      </c>
      <c r="J448" s="23">
        <f>'[1]Arkusz1'!M446</f>
        <v>0</v>
      </c>
      <c r="K448" s="39"/>
      <c r="L448" s="39"/>
      <c r="M448" s="25">
        <f t="shared" si="23"/>
        <v>0</v>
      </c>
      <c r="N448" s="23">
        <f t="shared" si="24"/>
        <v>0</v>
      </c>
    </row>
    <row r="449" spans="1:14" s="26" customFormat="1" ht="14.25" customHeight="1">
      <c r="A449" s="40"/>
      <c r="B449" s="29"/>
      <c r="C449" s="27">
        <v>4300</v>
      </c>
      <c r="D449" s="31" t="s">
        <v>59</v>
      </c>
      <c r="E449" s="23">
        <f>'[1]Arkusz1'!N447</f>
        <v>7380</v>
      </c>
      <c r="F449" s="23">
        <f>'[1]Arkusz1'!I447</f>
        <v>7380</v>
      </c>
      <c r="G449" s="32"/>
      <c r="H449" s="32"/>
      <c r="I449" s="24">
        <f t="shared" si="22"/>
        <v>7380</v>
      </c>
      <c r="J449" s="23">
        <f>'[1]Arkusz1'!M447</f>
        <v>0</v>
      </c>
      <c r="K449" s="39"/>
      <c r="L449" s="39"/>
      <c r="M449" s="25">
        <f t="shared" si="23"/>
        <v>0</v>
      </c>
      <c r="N449" s="23">
        <f t="shared" si="24"/>
        <v>7380</v>
      </c>
    </row>
    <row r="450" spans="1:14" s="26" customFormat="1" ht="14.25" customHeight="1">
      <c r="A450" s="40"/>
      <c r="B450" s="31"/>
      <c r="C450" s="27"/>
      <c r="D450" s="31"/>
      <c r="E450" s="23"/>
      <c r="F450" s="23"/>
      <c r="G450" s="34"/>
      <c r="H450" s="34"/>
      <c r="I450" s="24"/>
      <c r="J450" s="23"/>
      <c r="K450" s="39"/>
      <c r="L450" s="39"/>
      <c r="M450" s="25"/>
      <c r="N450" s="23"/>
    </row>
    <row r="451" spans="1:14" ht="18" customHeight="1">
      <c r="A451" s="35">
        <v>900</v>
      </c>
      <c r="B451" s="41"/>
      <c r="C451" s="20"/>
      <c r="D451" s="41" t="s">
        <v>179</v>
      </c>
      <c r="E451" s="23">
        <f>'[1]Arkusz1'!N449</f>
        <v>1742498</v>
      </c>
      <c r="F451" s="23">
        <f>'[1]Arkusz1'!I449</f>
        <v>431590</v>
      </c>
      <c r="G451" s="23">
        <f>G459+G462+G472+G478+G482+G452+G469</f>
        <v>10000</v>
      </c>
      <c r="H451" s="23">
        <f>H459+H462+H472+H478+H482+H452+H469</f>
        <v>0</v>
      </c>
      <c r="I451" s="24">
        <f t="shared" si="22"/>
        <v>441590</v>
      </c>
      <c r="J451" s="23">
        <f>'[1]Arkusz1'!M449</f>
        <v>1310908</v>
      </c>
      <c r="K451" s="23">
        <f>K459+K462+K472+K478+K482+K452+K469</f>
        <v>0</v>
      </c>
      <c r="L451" s="23">
        <f>L459+L462+L472+L478+L482+L452+L469</f>
        <v>0</v>
      </c>
      <c r="M451" s="25">
        <f t="shared" si="23"/>
        <v>1310908</v>
      </c>
      <c r="N451" s="23">
        <f t="shared" si="24"/>
        <v>1752498</v>
      </c>
    </row>
    <row r="452" spans="1:14" ht="12.75" customHeight="1">
      <c r="A452" s="57"/>
      <c r="B452" s="58">
        <v>90002</v>
      </c>
      <c r="C452" s="59"/>
      <c r="D452" s="58" t="s">
        <v>180</v>
      </c>
      <c r="E452" s="23">
        <f>'[1]Arkusz1'!N450</f>
        <v>16210</v>
      </c>
      <c r="F452" s="23">
        <f>'[1]Arkusz1'!I450</f>
        <v>16210</v>
      </c>
      <c r="G452" s="39">
        <f>SUM(G454:G457)</f>
        <v>10000</v>
      </c>
      <c r="H452" s="39">
        <f>SUM(H454:H457)</f>
        <v>0</v>
      </c>
      <c r="I452" s="24">
        <f t="shared" si="22"/>
        <v>26210</v>
      </c>
      <c r="J452" s="23">
        <f>'[1]Arkusz1'!M450</f>
        <v>0</v>
      </c>
      <c r="K452" s="39">
        <f>SUM(K453:K454)</f>
        <v>0</v>
      </c>
      <c r="L452" s="39">
        <f>SUM(L453:L454)</f>
        <v>0</v>
      </c>
      <c r="M452" s="25">
        <f t="shared" si="23"/>
        <v>0</v>
      </c>
      <c r="N452" s="23">
        <f t="shared" si="24"/>
        <v>26210</v>
      </c>
    </row>
    <row r="453" spans="1:14" ht="12.75" customHeight="1">
      <c r="A453" s="57"/>
      <c r="B453" s="60"/>
      <c r="C453" s="28"/>
      <c r="D453" s="31" t="s">
        <v>122</v>
      </c>
      <c r="E453" s="23">
        <f>'[1]Arkusz1'!N451</f>
        <v>0</v>
      </c>
      <c r="F453" s="23">
        <f>'[1]Arkusz1'!I451</f>
        <v>0</v>
      </c>
      <c r="G453" s="32"/>
      <c r="H453" s="32"/>
      <c r="I453" s="24"/>
      <c r="J453" s="23"/>
      <c r="K453" s="33"/>
      <c r="L453" s="33"/>
      <c r="M453" s="25"/>
      <c r="N453" s="23"/>
    </row>
    <row r="454" spans="1:14" ht="12.75" customHeight="1">
      <c r="A454" s="57"/>
      <c r="B454" s="58"/>
      <c r="C454" s="27">
        <v>2310</v>
      </c>
      <c r="D454" s="31" t="s">
        <v>123</v>
      </c>
      <c r="E454" s="23">
        <f>'[1]Arkusz1'!N452</f>
        <v>3210</v>
      </c>
      <c r="F454" s="23">
        <f>'[1]Arkusz1'!I452</f>
        <v>3210</v>
      </c>
      <c r="G454" s="32"/>
      <c r="H454" s="32"/>
      <c r="I454" s="24">
        <f t="shared" si="22"/>
        <v>3210</v>
      </c>
      <c r="J454" s="23">
        <f>'[1]Arkusz1'!M452</f>
        <v>0</v>
      </c>
      <c r="K454" s="33"/>
      <c r="L454" s="33"/>
      <c r="M454" s="25">
        <f t="shared" si="23"/>
        <v>0</v>
      </c>
      <c r="N454" s="23">
        <f t="shared" si="24"/>
        <v>3210</v>
      </c>
    </row>
    <row r="455" spans="1:14" ht="24.75" customHeight="1">
      <c r="A455" s="57"/>
      <c r="B455" s="58"/>
      <c r="C455" s="27">
        <v>2710</v>
      </c>
      <c r="D455" s="37" t="s">
        <v>181</v>
      </c>
      <c r="E455" s="23">
        <v>0</v>
      </c>
      <c r="F455" s="55">
        <v>0</v>
      </c>
      <c r="G455" s="32">
        <v>10000</v>
      </c>
      <c r="H455" s="32"/>
      <c r="I455" s="55">
        <f>F455+G455-H455</f>
        <v>10000</v>
      </c>
      <c r="J455" s="23">
        <f>'[2]Arkusz1'!M452</f>
        <v>0</v>
      </c>
      <c r="K455" s="33"/>
      <c r="L455" s="33"/>
      <c r="M455" s="23">
        <f>J455+K455-L455</f>
        <v>0</v>
      </c>
      <c r="N455" s="23">
        <f>I455+M455</f>
        <v>10000</v>
      </c>
    </row>
    <row r="456" spans="1:14" ht="12.75" customHeight="1">
      <c r="A456" s="40"/>
      <c r="B456" s="27"/>
      <c r="C456" s="27">
        <v>4210</v>
      </c>
      <c r="D456" s="31" t="s">
        <v>36</v>
      </c>
      <c r="E456" s="23">
        <f>'[1]Arkusz1'!N453</f>
        <v>5420</v>
      </c>
      <c r="F456" s="23">
        <f>'[1]Arkusz1'!I453</f>
        <v>5420</v>
      </c>
      <c r="G456" s="32"/>
      <c r="H456" s="32"/>
      <c r="I456" s="24">
        <f t="shared" si="22"/>
        <v>5420</v>
      </c>
      <c r="J456" s="23">
        <f>'[1]Arkusz1'!M453</f>
        <v>0</v>
      </c>
      <c r="K456" s="33"/>
      <c r="L456" s="33"/>
      <c r="M456" s="25">
        <f t="shared" si="23"/>
        <v>0</v>
      </c>
      <c r="N456" s="23">
        <f t="shared" si="24"/>
        <v>5420</v>
      </c>
    </row>
    <row r="457" spans="1:14" ht="12.75" customHeight="1">
      <c r="A457" s="40"/>
      <c r="B457" s="27"/>
      <c r="C457" s="27">
        <v>4300</v>
      </c>
      <c r="D457" s="31" t="s">
        <v>59</v>
      </c>
      <c r="E457" s="23">
        <f>'[1]Arkusz1'!N454</f>
        <v>7580</v>
      </c>
      <c r="F457" s="23">
        <f>'[1]Arkusz1'!I454</f>
        <v>7580</v>
      </c>
      <c r="G457" s="32"/>
      <c r="H457" s="32"/>
      <c r="I457" s="24">
        <f t="shared" si="22"/>
        <v>7580</v>
      </c>
      <c r="J457" s="23">
        <f>'[1]Arkusz1'!M454</f>
        <v>0</v>
      </c>
      <c r="K457" s="33"/>
      <c r="L457" s="33"/>
      <c r="M457" s="25">
        <f t="shared" si="23"/>
        <v>0</v>
      </c>
      <c r="N457" s="23">
        <f t="shared" si="24"/>
        <v>7580</v>
      </c>
    </row>
    <row r="458" spans="1:14" ht="12.75" customHeight="1">
      <c r="A458" s="57"/>
      <c r="B458" s="58"/>
      <c r="C458" s="27"/>
      <c r="D458" s="31"/>
      <c r="E458" s="23"/>
      <c r="F458" s="23"/>
      <c r="G458" s="32"/>
      <c r="H458" s="32"/>
      <c r="I458" s="24"/>
      <c r="J458" s="23"/>
      <c r="K458" s="33"/>
      <c r="L458" s="33"/>
      <c r="M458" s="25"/>
      <c r="N458" s="23"/>
    </row>
    <row r="459" spans="1:14" ht="12.75" customHeight="1">
      <c r="A459" s="40"/>
      <c r="B459" s="29">
        <v>90003</v>
      </c>
      <c r="C459" s="28"/>
      <c r="D459" s="29" t="s">
        <v>182</v>
      </c>
      <c r="E459" s="23">
        <f>'[1]Arkusz1'!N456</f>
        <v>34000</v>
      </c>
      <c r="F459" s="23">
        <f>'[1]Arkusz1'!I456</f>
        <v>34000</v>
      </c>
      <c r="G459" s="30">
        <f>SUM(G460)</f>
        <v>0</v>
      </c>
      <c r="H459" s="30">
        <f>SUM(H460)</f>
        <v>0</v>
      </c>
      <c r="I459" s="24">
        <f t="shared" si="22"/>
        <v>34000</v>
      </c>
      <c r="J459" s="23">
        <f>'[1]Arkusz1'!M456</f>
        <v>0</v>
      </c>
      <c r="K459" s="30">
        <f>SUM(K460)</f>
        <v>0</v>
      </c>
      <c r="L459" s="30">
        <f>SUM(L460)</f>
        <v>0</v>
      </c>
      <c r="M459" s="25">
        <f t="shared" si="23"/>
        <v>0</v>
      </c>
      <c r="N459" s="23">
        <f t="shared" si="24"/>
        <v>34000</v>
      </c>
    </row>
    <row r="460" spans="1:14" ht="12.75" customHeight="1">
      <c r="A460" s="40"/>
      <c r="B460" s="31"/>
      <c r="C460" s="27">
        <v>4300</v>
      </c>
      <c r="D460" s="31" t="s">
        <v>59</v>
      </c>
      <c r="E460" s="23">
        <f>'[1]Arkusz1'!N457</f>
        <v>34000</v>
      </c>
      <c r="F460" s="23">
        <f>'[1]Arkusz1'!I457</f>
        <v>34000</v>
      </c>
      <c r="G460" s="32"/>
      <c r="H460" s="32"/>
      <c r="I460" s="24">
        <f t="shared" si="22"/>
        <v>34000</v>
      </c>
      <c r="J460" s="23">
        <f>'[1]Arkusz1'!M457</f>
        <v>0</v>
      </c>
      <c r="K460" s="33"/>
      <c r="L460" s="33"/>
      <c r="M460" s="25">
        <f t="shared" si="23"/>
        <v>0</v>
      </c>
      <c r="N460" s="23">
        <f t="shared" si="24"/>
        <v>34000</v>
      </c>
    </row>
    <row r="461" spans="1:14" ht="12.75" customHeight="1">
      <c r="A461" s="40"/>
      <c r="B461" s="27"/>
      <c r="C461" s="27"/>
      <c r="D461" s="31"/>
      <c r="E461" s="23"/>
      <c r="F461" s="23"/>
      <c r="G461" s="32"/>
      <c r="H461" s="32"/>
      <c r="I461" s="24"/>
      <c r="J461" s="23"/>
      <c r="K461" s="33"/>
      <c r="L461" s="33"/>
      <c r="M461" s="25"/>
      <c r="N461" s="23"/>
    </row>
    <row r="462" spans="1:14" ht="12.75" customHeight="1">
      <c r="A462" s="40"/>
      <c r="B462" s="28">
        <v>90004</v>
      </c>
      <c r="C462" s="28"/>
      <c r="D462" s="29" t="s">
        <v>183</v>
      </c>
      <c r="E462" s="23">
        <f>'[1]Arkusz1'!N459</f>
        <v>653000</v>
      </c>
      <c r="F462" s="23">
        <f>'[1]Arkusz1'!I459</f>
        <v>43000</v>
      </c>
      <c r="G462" s="30">
        <f>SUM(G463:G465)</f>
        <v>0</v>
      </c>
      <c r="H462" s="30">
        <f>SUM(H463:H465)</f>
        <v>0</v>
      </c>
      <c r="I462" s="24">
        <f t="shared" si="22"/>
        <v>43000</v>
      </c>
      <c r="J462" s="23">
        <f>'[1]Arkusz1'!M459</f>
        <v>610000</v>
      </c>
      <c r="K462" s="30">
        <f>SUM(K463:K467)</f>
        <v>0</v>
      </c>
      <c r="L462" s="30">
        <f>SUM(L463:L467)</f>
        <v>0</v>
      </c>
      <c r="M462" s="25">
        <f t="shared" si="23"/>
        <v>610000</v>
      </c>
      <c r="N462" s="23">
        <f t="shared" si="24"/>
        <v>653000</v>
      </c>
    </row>
    <row r="463" spans="1:14" ht="12.75" customHeight="1">
      <c r="A463" s="40"/>
      <c r="B463" s="27"/>
      <c r="C463" s="27">
        <v>4210</v>
      </c>
      <c r="D463" s="31" t="s">
        <v>36</v>
      </c>
      <c r="E463" s="23">
        <f>'[1]Arkusz1'!N460</f>
        <v>5000</v>
      </c>
      <c r="F463" s="23">
        <f>'[1]Arkusz1'!I460</f>
        <v>5000</v>
      </c>
      <c r="G463" s="32"/>
      <c r="H463" s="32"/>
      <c r="I463" s="24">
        <f t="shared" si="22"/>
        <v>5000</v>
      </c>
      <c r="J463" s="23">
        <f>'[1]Arkusz1'!M460</f>
        <v>0</v>
      </c>
      <c r="K463" s="33"/>
      <c r="L463" s="33"/>
      <c r="M463" s="25">
        <f t="shared" si="23"/>
        <v>0</v>
      </c>
      <c r="N463" s="23">
        <f t="shared" si="24"/>
        <v>5000</v>
      </c>
    </row>
    <row r="464" spans="1:14" ht="12.75" customHeight="1">
      <c r="A464" s="40"/>
      <c r="B464" s="27"/>
      <c r="C464" s="27">
        <v>4300</v>
      </c>
      <c r="D464" s="31" t="s">
        <v>59</v>
      </c>
      <c r="E464" s="23">
        <f>'[1]Arkusz1'!N461</f>
        <v>38000</v>
      </c>
      <c r="F464" s="23">
        <f>'[1]Arkusz1'!I461</f>
        <v>38000</v>
      </c>
      <c r="G464" s="32"/>
      <c r="H464" s="32"/>
      <c r="I464" s="24">
        <f t="shared" si="22"/>
        <v>38000</v>
      </c>
      <c r="J464" s="23">
        <f>'[1]Arkusz1'!M461</f>
        <v>0</v>
      </c>
      <c r="K464" s="33"/>
      <c r="L464" s="33"/>
      <c r="M464" s="25">
        <f t="shared" si="23"/>
        <v>0</v>
      </c>
      <c r="N464" s="23">
        <f t="shared" si="24"/>
        <v>38000</v>
      </c>
    </row>
    <row r="465" spans="1:14" ht="15">
      <c r="A465" s="40"/>
      <c r="B465" s="27"/>
      <c r="C465" s="27">
        <v>6050</v>
      </c>
      <c r="D465" s="31" t="s">
        <v>184</v>
      </c>
      <c r="E465" s="23">
        <f>'[1]Arkusz1'!N462</f>
        <v>3952.38</v>
      </c>
      <c r="F465" s="23">
        <f>'[1]Arkusz1'!I462</f>
        <v>0</v>
      </c>
      <c r="G465" s="32"/>
      <c r="H465" s="32"/>
      <c r="I465" s="24">
        <f t="shared" si="22"/>
        <v>0</v>
      </c>
      <c r="J465" s="23">
        <f>'[1]Arkusz1'!M462</f>
        <v>3952.38</v>
      </c>
      <c r="K465" s="33"/>
      <c r="L465" s="33"/>
      <c r="M465" s="25">
        <f t="shared" si="23"/>
        <v>3952.38</v>
      </c>
      <c r="N465" s="23">
        <f t="shared" si="24"/>
        <v>3952.38</v>
      </c>
    </row>
    <row r="466" spans="1:14" ht="13.5" customHeight="1">
      <c r="A466" s="40"/>
      <c r="B466" s="31"/>
      <c r="C466" s="27">
        <v>6058</v>
      </c>
      <c r="D466" s="31" t="s">
        <v>184</v>
      </c>
      <c r="E466" s="23">
        <f>'[1]Arkusz1'!N463</f>
        <v>372569.92</v>
      </c>
      <c r="F466" s="23">
        <f>'[1]Arkusz1'!I463</f>
        <v>0</v>
      </c>
      <c r="G466" s="32"/>
      <c r="H466" s="32"/>
      <c r="I466" s="24">
        <f t="shared" si="22"/>
        <v>0</v>
      </c>
      <c r="J466" s="23">
        <f>'[1]Arkusz1'!M463</f>
        <v>372569.92</v>
      </c>
      <c r="K466" s="33"/>
      <c r="L466" s="33"/>
      <c r="M466" s="25">
        <f t="shared" si="23"/>
        <v>372569.92</v>
      </c>
      <c r="N466" s="23">
        <f t="shared" si="24"/>
        <v>372569.92</v>
      </c>
    </row>
    <row r="467" spans="1:14" ht="18.75" customHeight="1">
      <c r="A467" s="40"/>
      <c r="B467" s="31"/>
      <c r="C467" s="27">
        <v>6059</v>
      </c>
      <c r="D467" s="31" t="s">
        <v>184</v>
      </c>
      <c r="E467" s="23">
        <f>'[1]Arkusz1'!N464</f>
        <v>233477.7</v>
      </c>
      <c r="F467" s="23">
        <f>'[1]Arkusz1'!I464</f>
        <v>0</v>
      </c>
      <c r="G467" s="32"/>
      <c r="H467" s="32"/>
      <c r="I467" s="24">
        <f t="shared" si="22"/>
        <v>0</v>
      </c>
      <c r="J467" s="23">
        <f>'[1]Arkusz1'!M464</f>
        <v>233477.7</v>
      </c>
      <c r="K467" s="33"/>
      <c r="L467" s="33"/>
      <c r="M467" s="25">
        <f t="shared" si="23"/>
        <v>233477.7</v>
      </c>
      <c r="N467" s="23">
        <f t="shared" si="24"/>
        <v>233477.7</v>
      </c>
    </row>
    <row r="468" spans="1:14" ht="15">
      <c r="A468" s="40"/>
      <c r="B468" s="27"/>
      <c r="C468" s="27"/>
      <c r="D468" s="31"/>
      <c r="E468" s="23"/>
      <c r="F468" s="23"/>
      <c r="G468" s="32"/>
      <c r="H468" s="32"/>
      <c r="I468" s="24"/>
      <c r="J468" s="23"/>
      <c r="K468" s="33"/>
      <c r="L468" s="33"/>
      <c r="M468" s="25"/>
      <c r="N468" s="23"/>
    </row>
    <row r="469" spans="1:14" ht="12.75" customHeight="1">
      <c r="A469" s="40"/>
      <c r="B469" s="28">
        <v>90013</v>
      </c>
      <c r="C469" s="28"/>
      <c r="D469" s="29" t="s">
        <v>185</v>
      </c>
      <c r="E469" s="23">
        <f>'[1]Arkusz1'!N466</f>
        <v>5880</v>
      </c>
      <c r="F469" s="23">
        <f>'[1]Arkusz1'!I466</f>
        <v>5880</v>
      </c>
      <c r="G469" s="30">
        <f>SUM(G470)</f>
        <v>0</v>
      </c>
      <c r="H469" s="30">
        <f>SUM(H470)</f>
        <v>0</v>
      </c>
      <c r="I469" s="24">
        <f t="shared" si="22"/>
        <v>5880</v>
      </c>
      <c r="J469" s="23">
        <f>'[1]Arkusz1'!M466</f>
        <v>0</v>
      </c>
      <c r="K469" s="30">
        <f>SUM(K470)</f>
        <v>0</v>
      </c>
      <c r="L469" s="30">
        <f>SUM(L470)</f>
        <v>0</v>
      </c>
      <c r="M469" s="25">
        <f t="shared" si="23"/>
        <v>0</v>
      </c>
      <c r="N469" s="23">
        <f t="shared" si="24"/>
        <v>5880</v>
      </c>
    </row>
    <row r="470" spans="1:14" ht="12.75" customHeight="1">
      <c r="A470" s="40"/>
      <c r="B470" s="27"/>
      <c r="C470" s="27">
        <v>4300</v>
      </c>
      <c r="D470" s="31" t="s">
        <v>59</v>
      </c>
      <c r="E470" s="23">
        <f>'[1]Arkusz1'!N467</f>
        <v>5880</v>
      </c>
      <c r="F470" s="23">
        <f>'[1]Arkusz1'!I467</f>
        <v>5880</v>
      </c>
      <c r="G470" s="32"/>
      <c r="H470" s="32"/>
      <c r="I470" s="24">
        <f t="shared" si="22"/>
        <v>5880</v>
      </c>
      <c r="J470" s="23">
        <f>'[1]Arkusz1'!M467</f>
        <v>0</v>
      </c>
      <c r="K470" s="33"/>
      <c r="L470" s="33"/>
      <c r="M470" s="25">
        <f t="shared" si="23"/>
        <v>0</v>
      </c>
      <c r="N470" s="23">
        <f t="shared" si="24"/>
        <v>5880</v>
      </c>
    </row>
    <row r="471" spans="1:14" ht="12.75" customHeight="1">
      <c r="A471" s="40"/>
      <c r="B471" s="27"/>
      <c r="C471" s="27"/>
      <c r="D471" s="31"/>
      <c r="E471" s="23"/>
      <c r="F471" s="23"/>
      <c r="G471" s="32"/>
      <c r="H471" s="32"/>
      <c r="I471" s="24"/>
      <c r="J471" s="23"/>
      <c r="K471" s="33"/>
      <c r="L471" s="33"/>
      <c r="M471" s="25"/>
      <c r="N471" s="23"/>
    </row>
    <row r="472" spans="1:14" ht="15">
      <c r="A472" s="40"/>
      <c r="B472" s="28">
        <v>90015</v>
      </c>
      <c r="C472" s="28"/>
      <c r="D472" s="29" t="s">
        <v>186</v>
      </c>
      <c r="E472" s="23">
        <f>'[1]Arkusz1'!N469</f>
        <v>304500</v>
      </c>
      <c r="F472" s="23">
        <f>'[1]Arkusz1'!I469</f>
        <v>284500</v>
      </c>
      <c r="G472" s="30">
        <f>SUM(G473:G476)</f>
        <v>0</v>
      </c>
      <c r="H472" s="30">
        <f>SUM(H473:H476)</f>
        <v>0</v>
      </c>
      <c r="I472" s="24">
        <f t="shared" si="22"/>
        <v>284500</v>
      </c>
      <c r="J472" s="23">
        <f>'[1]Arkusz1'!M469</f>
        <v>20000</v>
      </c>
      <c r="K472" s="30">
        <f>SUM(K473:K476)</f>
        <v>0</v>
      </c>
      <c r="L472" s="30">
        <f>SUM(L473:L476)</f>
        <v>0</v>
      </c>
      <c r="M472" s="25">
        <f t="shared" si="23"/>
        <v>20000</v>
      </c>
      <c r="N472" s="23">
        <f t="shared" si="24"/>
        <v>304500</v>
      </c>
    </row>
    <row r="473" spans="1:14" s="26" customFormat="1" ht="12.75" customHeight="1">
      <c r="A473" s="40"/>
      <c r="B473" s="27" t="s">
        <v>187</v>
      </c>
      <c r="C473" s="27">
        <v>4260</v>
      </c>
      <c r="D473" s="31" t="s">
        <v>65</v>
      </c>
      <c r="E473" s="23">
        <f>'[1]Arkusz1'!N470</f>
        <v>216000</v>
      </c>
      <c r="F473" s="23">
        <f>'[1]Arkusz1'!I470</f>
        <v>216000</v>
      </c>
      <c r="G473" s="34"/>
      <c r="H473" s="34"/>
      <c r="I473" s="24">
        <f t="shared" si="22"/>
        <v>216000</v>
      </c>
      <c r="J473" s="23">
        <f>'[1]Arkusz1'!M470</f>
        <v>0</v>
      </c>
      <c r="K473" s="39"/>
      <c r="L473" s="39"/>
      <c r="M473" s="25">
        <f t="shared" si="23"/>
        <v>0</v>
      </c>
      <c r="N473" s="23">
        <f t="shared" si="24"/>
        <v>216000</v>
      </c>
    </row>
    <row r="474" spans="1:14" s="26" customFormat="1" ht="25.5" customHeight="1">
      <c r="A474" s="40"/>
      <c r="B474" s="27"/>
      <c r="C474" s="27">
        <v>4270</v>
      </c>
      <c r="D474" s="31" t="s">
        <v>172</v>
      </c>
      <c r="E474" s="23">
        <f>'[1]Arkusz1'!N471</f>
        <v>2000</v>
      </c>
      <c r="F474" s="23">
        <f>'[1]Arkusz1'!I471</f>
        <v>2000</v>
      </c>
      <c r="G474" s="34"/>
      <c r="H474" s="34"/>
      <c r="I474" s="24">
        <f>F474+G474-H474</f>
        <v>2000</v>
      </c>
      <c r="J474" s="23">
        <f>'[1]Arkusz1'!M471</f>
        <v>0</v>
      </c>
      <c r="K474" s="39"/>
      <c r="L474" s="39"/>
      <c r="M474" s="25">
        <f>J474+K474-L474</f>
        <v>0</v>
      </c>
      <c r="N474" s="23">
        <f>I474+M474</f>
        <v>2000</v>
      </c>
    </row>
    <row r="475" spans="1:14" ht="14.25" customHeight="1">
      <c r="A475" s="40"/>
      <c r="B475" s="27"/>
      <c r="C475" s="27">
        <v>4300</v>
      </c>
      <c r="D475" s="31" t="s">
        <v>37</v>
      </c>
      <c r="E475" s="23">
        <f>'[1]Arkusz1'!N472</f>
        <v>66500</v>
      </c>
      <c r="F475" s="23">
        <f>'[1]Arkusz1'!I472</f>
        <v>66500</v>
      </c>
      <c r="G475" s="32"/>
      <c r="H475" s="32"/>
      <c r="I475" s="24">
        <f>F475+G475-H475</f>
        <v>66500</v>
      </c>
      <c r="J475" s="23">
        <f>'[1]Arkusz1'!M472</f>
        <v>0</v>
      </c>
      <c r="K475" s="33"/>
      <c r="L475" s="33"/>
      <c r="M475" s="25">
        <f>J475+K475-L475</f>
        <v>0</v>
      </c>
      <c r="N475" s="23">
        <f>I475+M475</f>
        <v>66500</v>
      </c>
    </row>
    <row r="476" spans="1:14" ht="15">
      <c r="A476" s="40"/>
      <c r="B476" s="27"/>
      <c r="C476" s="27">
        <v>6050</v>
      </c>
      <c r="D476" s="31" t="s">
        <v>184</v>
      </c>
      <c r="E476" s="23">
        <f>'[1]Arkusz1'!N473</f>
        <v>20000</v>
      </c>
      <c r="F476" s="23">
        <f>'[1]Arkusz1'!I473</f>
        <v>0</v>
      </c>
      <c r="G476" s="32"/>
      <c r="H476" s="32"/>
      <c r="I476" s="24">
        <f>F476+G476-H476</f>
        <v>0</v>
      </c>
      <c r="J476" s="23">
        <f>'[1]Arkusz1'!M473</f>
        <v>20000</v>
      </c>
      <c r="K476" s="33"/>
      <c r="L476" s="33"/>
      <c r="M476" s="25">
        <f>J476+K476-L476</f>
        <v>20000</v>
      </c>
      <c r="N476" s="23">
        <f>I476+M476</f>
        <v>20000</v>
      </c>
    </row>
    <row r="477" spans="1:14" ht="12.75" customHeight="1">
      <c r="A477" s="40"/>
      <c r="B477" s="27"/>
      <c r="C477" s="27"/>
      <c r="D477" s="31"/>
      <c r="E477" s="23"/>
      <c r="F477" s="23"/>
      <c r="G477" s="32"/>
      <c r="H477" s="32"/>
      <c r="I477" s="24"/>
      <c r="J477" s="23"/>
      <c r="K477" s="33"/>
      <c r="L477" s="33"/>
      <c r="M477" s="25"/>
      <c r="N477" s="23"/>
    </row>
    <row r="478" spans="1:14" s="26" customFormat="1" ht="12.75" customHeight="1">
      <c r="A478" s="40"/>
      <c r="B478" s="28">
        <v>90017</v>
      </c>
      <c r="C478" s="28"/>
      <c r="D478" s="29" t="s">
        <v>188</v>
      </c>
      <c r="E478" s="23">
        <f>'[1]Arkusz1'!N475</f>
        <v>680908</v>
      </c>
      <c r="F478" s="23">
        <f>'[1]Arkusz1'!I475</f>
        <v>0</v>
      </c>
      <c r="G478" s="30">
        <f>SUM(G479:G480)</f>
        <v>0</v>
      </c>
      <c r="H478" s="30">
        <f>SUM(H479:H480)</f>
        <v>0</v>
      </c>
      <c r="I478" s="24">
        <f>F478+G478-H478</f>
        <v>0</v>
      </c>
      <c r="J478" s="23">
        <f>'[1]Arkusz1'!M475</f>
        <v>680908</v>
      </c>
      <c r="K478" s="30">
        <f>SUM(K479:K480)</f>
        <v>0</v>
      </c>
      <c r="L478" s="30">
        <f>SUM(L479:L480)</f>
        <v>0</v>
      </c>
      <c r="M478" s="25">
        <f>J478+K478-L478</f>
        <v>680908</v>
      </c>
      <c r="N478" s="23">
        <f aca="true" t="shared" si="25" ref="N478:N528">I478+M478</f>
        <v>680908</v>
      </c>
    </row>
    <row r="479" spans="1:14" ht="12.75" customHeight="1">
      <c r="A479" s="40"/>
      <c r="B479" s="27"/>
      <c r="C479" s="27"/>
      <c r="D479" s="31" t="s">
        <v>189</v>
      </c>
      <c r="E479" s="23">
        <f>'[1]Arkusz1'!N476</f>
        <v>0</v>
      </c>
      <c r="F479" s="23">
        <f>'[1]Arkusz1'!I476</f>
        <v>0</v>
      </c>
      <c r="G479" s="32"/>
      <c r="H479" s="32"/>
      <c r="I479" s="24"/>
      <c r="J479" s="23"/>
      <c r="K479" s="33"/>
      <c r="L479" s="33"/>
      <c r="M479" s="25"/>
      <c r="N479" s="23"/>
    </row>
    <row r="480" spans="1:14" ht="12.75" customHeight="1">
      <c r="A480" s="40"/>
      <c r="B480" s="27"/>
      <c r="C480" s="27">
        <v>6210</v>
      </c>
      <c r="D480" s="31" t="s">
        <v>190</v>
      </c>
      <c r="E480" s="23">
        <f>'[1]Arkusz1'!N477</f>
        <v>680908</v>
      </c>
      <c r="F480" s="23">
        <f>'[1]Arkusz1'!I477</f>
        <v>0</v>
      </c>
      <c r="G480" s="32"/>
      <c r="H480" s="32"/>
      <c r="I480" s="24">
        <f>F480+G480-H480</f>
        <v>0</v>
      </c>
      <c r="J480" s="23">
        <f>'[1]Arkusz1'!M477</f>
        <v>680908</v>
      </c>
      <c r="K480" s="33"/>
      <c r="L480" s="33"/>
      <c r="M480" s="25">
        <f>J480+K480-L480</f>
        <v>680908</v>
      </c>
      <c r="N480" s="23">
        <f t="shared" si="25"/>
        <v>680908</v>
      </c>
    </row>
    <row r="481" spans="1:14" s="26" customFormat="1" ht="13.5" customHeight="1">
      <c r="A481" s="40"/>
      <c r="B481" s="27"/>
      <c r="C481" s="27"/>
      <c r="D481" s="31"/>
      <c r="E481" s="23"/>
      <c r="F481" s="23"/>
      <c r="G481" s="34"/>
      <c r="H481" s="34"/>
      <c r="I481" s="24"/>
      <c r="J481" s="23"/>
      <c r="K481" s="39"/>
      <c r="L481" s="39"/>
      <c r="M481" s="25"/>
      <c r="N481" s="23"/>
    </row>
    <row r="482" spans="1:14" ht="13.5" customHeight="1">
      <c r="A482" s="40"/>
      <c r="B482" s="28">
        <v>90095</v>
      </c>
      <c r="C482" s="28"/>
      <c r="D482" s="29" t="s">
        <v>169</v>
      </c>
      <c r="E482" s="23">
        <f>'[1]Arkusz1'!N479</f>
        <v>48000</v>
      </c>
      <c r="F482" s="23">
        <f>'[1]Arkusz1'!I479</f>
        <v>48000</v>
      </c>
      <c r="G482" s="30">
        <f>SUM(G483:G486)</f>
        <v>0</v>
      </c>
      <c r="H482" s="30">
        <f>SUM(H483:H486)</f>
        <v>0</v>
      </c>
      <c r="I482" s="24">
        <f aca="true" t="shared" si="26" ref="I482:I516">F482+G482-H482</f>
        <v>48000</v>
      </c>
      <c r="J482" s="23">
        <f>'[1]Arkusz1'!M479</f>
        <v>0</v>
      </c>
      <c r="K482" s="30">
        <f>SUM(K483:K486)</f>
        <v>0</v>
      </c>
      <c r="L482" s="30">
        <f>SUM(L483:L486)</f>
        <v>0</v>
      </c>
      <c r="M482" s="25">
        <f aca="true" t="shared" si="27" ref="M482:M516">J482+K482-L482</f>
        <v>0</v>
      </c>
      <c r="N482" s="23">
        <f t="shared" si="25"/>
        <v>48000</v>
      </c>
    </row>
    <row r="483" spans="1:14" ht="14.25" customHeight="1">
      <c r="A483" s="40"/>
      <c r="B483" s="27"/>
      <c r="C483" s="27">
        <v>4210</v>
      </c>
      <c r="D483" s="31" t="s">
        <v>36</v>
      </c>
      <c r="E483" s="23">
        <f>'[1]Arkusz1'!N480</f>
        <v>4200</v>
      </c>
      <c r="F483" s="23">
        <f>'[1]Arkusz1'!I480</f>
        <v>4200</v>
      </c>
      <c r="G483" s="32"/>
      <c r="H483" s="32"/>
      <c r="I483" s="24">
        <f t="shared" si="26"/>
        <v>4200</v>
      </c>
      <c r="J483" s="23">
        <f>'[1]Arkusz1'!M480</f>
        <v>0</v>
      </c>
      <c r="K483" s="33"/>
      <c r="L483" s="33"/>
      <c r="M483" s="25">
        <f t="shared" si="27"/>
        <v>0</v>
      </c>
      <c r="N483" s="23">
        <f t="shared" si="25"/>
        <v>4200</v>
      </c>
    </row>
    <row r="484" spans="1:14" ht="12.75" customHeight="1">
      <c r="A484" s="40"/>
      <c r="B484" s="27"/>
      <c r="C484" s="27">
        <v>4260</v>
      </c>
      <c r="D484" s="31" t="s">
        <v>65</v>
      </c>
      <c r="E484" s="23">
        <f>'[1]Arkusz1'!N481</f>
        <v>39000</v>
      </c>
      <c r="F484" s="23">
        <f>'[1]Arkusz1'!I481</f>
        <v>39000</v>
      </c>
      <c r="G484" s="32"/>
      <c r="H484" s="32"/>
      <c r="I484" s="24">
        <f t="shared" si="26"/>
        <v>39000</v>
      </c>
      <c r="J484" s="23">
        <f>'[1]Arkusz1'!M481</f>
        <v>0</v>
      </c>
      <c r="K484" s="33"/>
      <c r="L484" s="33"/>
      <c r="M484" s="25">
        <f t="shared" si="27"/>
        <v>0</v>
      </c>
      <c r="N484" s="23">
        <f t="shared" si="25"/>
        <v>39000</v>
      </c>
    </row>
    <row r="485" spans="1:14" s="26" customFormat="1" ht="12.75" customHeight="1">
      <c r="A485" s="40"/>
      <c r="B485" s="27"/>
      <c r="C485" s="27">
        <v>4270</v>
      </c>
      <c r="D485" s="31" t="s">
        <v>172</v>
      </c>
      <c r="E485" s="23">
        <f>'[1]Arkusz1'!N482</f>
        <v>3500</v>
      </c>
      <c r="F485" s="23">
        <f>'[1]Arkusz1'!I482</f>
        <v>3500</v>
      </c>
      <c r="G485" s="34"/>
      <c r="H485" s="34"/>
      <c r="I485" s="24">
        <f t="shared" si="26"/>
        <v>3500</v>
      </c>
      <c r="J485" s="23">
        <f>'[1]Arkusz1'!M482</f>
        <v>0</v>
      </c>
      <c r="K485" s="39"/>
      <c r="L485" s="39"/>
      <c r="M485" s="25">
        <f t="shared" si="27"/>
        <v>0</v>
      </c>
      <c r="N485" s="23">
        <f t="shared" si="25"/>
        <v>3500</v>
      </c>
    </row>
    <row r="486" spans="1:14" ht="12.75" customHeight="1">
      <c r="A486" s="40"/>
      <c r="B486" s="27"/>
      <c r="C486" s="27">
        <v>4300</v>
      </c>
      <c r="D486" s="31" t="s">
        <v>59</v>
      </c>
      <c r="E486" s="23">
        <f>'[1]Arkusz1'!N483</f>
        <v>1300</v>
      </c>
      <c r="F486" s="23">
        <f>'[1]Arkusz1'!I483</f>
        <v>1300</v>
      </c>
      <c r="G486" s="32"/>
      <c r="H486" s="32"/>
      <c r="I486" s="24">
        <f t="shared" si="26"/>
        <v>1300</v>
      </c>
      <c r="J486" s="23">
        <f>'[1]Arkusz1'!M483</f>
        <v>0</v>
      </c>
      <c r="K486" s="33"/>
      <c r="L486" s="33"/>
      <c r="M486" s="25">
        <f t="shared" si="27"/>
        <v>0</v>
      </c>
      <c r="N486" s="23">
        <f t="shared" si="25"/>
        <v>1300</v>
      </c>
    </row>
    <row r="487" spans="1:14" ht="12.75" customHeight="1">
      <c r="A487" s="40"/>
      <c r="B487" s="27"/>
      <c r="C487" s="27"/>
      <c r="D487" s="31"/>
      <c r="E487" s="23"/>
      <c r="F487" s="23"/>
      <c r="G487" s="32"/>
      <c r="H487" s="32"/>
      <c r="I487" s="24"/>
      <c r="J487" s="23"/>
      <c r="K487" s="33"/>
      <c r="L487" s="33"/>
      <c r="M487" s="25"/>
      <c r="N487" s="23"/>
    </row>
    <row r="488" spans="1:14" s="26" customFormat="1" ht="12.75" customHeight="1">
      <c r="A488" s="35">
        <v>921</v>
      </c>
      <c r="B488" s="49"/>
      <c r="C488" s="49"/>
      <c r="D488" s="41" t="s">
        <v>191</v>
      </c>
      <c r="E488" s="23">
        <f>'[1]Arkusz1'!N485</f>
        <v>848517</v>
      </c>
      <c r="F488" s="23">
        <f>'[1]Arkusz1'!I485</f>
        <v>496417</v>
      </c>
      <c r="G488" s="23">
        <f>G489+G501+G504</f>
        <v>0</v>
      </c>
      <c r="H488" s="23">
        <f>H489+H501+H504</f>
        <v>0</v>
      </c>
      <c r="I488" s="24">
        <f t="shared" si="26"/>
        <v>496417</v>
      </c>
      <c r="J488" s="23">
        <f>'[1]Arkusz1'!M485</f>
        <v>352100</v>
      </c>
      <c r="K488" s="23">
        <f>K489+K501+K504</f>
        <v>0</v>
      </c>
      <c r="L488" s="23">
        <f>L489+L501+L504</f>
        <v>0</v>
      </c>
      <c r="M488" s="25">
        <f t="shared" si="27"/>
        <v>352100</v>
      </c>
      <c r="N488" s="23">
        <f t="shared" si="25"/>
        <v>848517</v>
      </c>
    </row>
    <row r="489" spans="1:14" ht="12.75" customHeight="1">
      <c r="A489" s="40"/>
      <c r="B489" s="28">
        <v>92109</v>
      </c>
      <c r="C489" s="28"/>
      <c r="D489" s="29" t="s">
        <v>192</v>
      </c>
      <c r="E489" s="23">
        <f>'[1]Arkusz1'!N486</f>
        <v>671800</v>
      </c>
      <c r="F489" s="23">
        <f>'[1]Arkusz1'!I486</f>
        <v>369700</v>
      </c>
      <c r="G489" s="30">
        <f>SUM(G490:G499)</f>
        <v>0</v>
      </c>
      <c r="H489" s="30">
        <f>SUM(H490:H499)</f>
        <v>0</v>
      </c>
      <c r="I489" s="24">
        <f t="shared" si="26"/>
        <v>369700</v>
      </c>
      <c r="J489" s="23">
        <f>'[1]Arkusz1'!M486</f>
        <v>302100</v>
      </c>
      <c r="K489" s="30">
        <f>SUM(K490:K499)</f>
        <v>0</v>
      </c>
      <c r="L489" s="30">
        <f>SUM(L490:L499)</f>
        <v>0</v>
      </c>
      <c r="M489" s="25">
        <f t="shared" si="27"/>
        <v>302100</v>
      </c>
      <c r="N489" s="23">
        <f t="shared" si="25"/>
        <v>671800</v>
      </c>
    </row>
    <row r="490" spans="1:14" ht="12.75" customHeight="1">
      <c r="A490" s="40"/>
      <c r="B490" s="28"/>
      <c r="C490" s="27">
        <v>2480</v>
      </c>
      <c r="D490" s="31" t="s">
        <v>193</v>
      </c>
      <c r="E490" s="23">
        <f>'[1]Arkusz1'!N487</f>
        <v>360000</v>
      </c>
      <c r="F490" s="23">
        <f>'[1]Arkusz1'!I487</f>
        <v>360000</v>
      </c>
      <c r="G490" s="32"/>
      <c r="H490" s="32"/>
      <c r="I490" s="24">
        <f t="shared" si="26"/>
        <v>360000</v>
      </c>
      <c r="J490" s="23">
        <f>'[1]Arkusz1'!M487</f>
        <v>0</v>
      </c>
      <c r="K490" s="33"/>
      <c r="L490" s="33"/>
      <c r="M490" s="25">
        <f t="shared" si="27"/>
        <v>0</v>
      </c>
      <c r="N490" s="23">
        <f t="shared" si="25"/>
        <v>360000</v>
      </c>
    </row>
    <row r="491" spans="1:14" ht="12.75" customHeight="1">
      <c r="A491" s="40"/>
      <c r="B491" s="31"/>
      <c r="C491" s="27">
        <v>4170</v>
      </c>
      <c r="D491" s="31" t="s">
        <v>194</v>
      </c>
      <c r="E491" s="23">
        <f>'[1]Arkusz1'!N488</f>
        <v>1000</v>
      </c>
      <c r="F491" s="23">
        <f>'[1]Arkusz1'!I488</f>
        <v>1000</v>
      </c>
      <c r="G491" s="32"/>
      <c r="H491" s="32"/>
      <c r="I491" s="24">
        <f t="shared" si="26"/>
        <v>1000</v>
      </c>
      <c r="J491" s="23">
        <f>'[1]Arkusz1'!M488</f>
        <v>0</v>
      </c>
      <c r="K491" s="33"/>
      <c r="L491" s="33"/>
      <c r="M491" s="25">
        <f t="shared" si="27"/>
        <v>0</v>
      </c>
      <c r="N491" s="23">
        <f t="shared" si="25"/>
        <v>1000</v>
      </c>
    </row>
    <row r="492" spans="1:14" ht="12.75" customHeight="1">
      <c r="A492" s="40"/>
      <c r="B492" s="31"/>
      <c r="C492" s="27">
        <v>4210</v>
      </c>
      <c r="D492" s="31" t="s">
        <v>127</v>
      </c>
      <c r="E492" s="23">
        <f>'[1]Arkusz1'!N489</f>
        <v>2000</v>
      </c>
      <c r="F492" s="23">
        <f>'[1]Arkusz1'!I489</f>
        <v>2000</v>
      </c>
      <c r="G492" s="32"/>
      <c r="H492" s="32"/>
      <c r="I492" s="24">
        <f t="shared" si="26"/>
        <v>2000</v>
      </c>
      <c r="J492" s="23">
        <f>'[1]Arkusz1'!M489</f>
        <v>0</v>
      </c>
      <c r="K492" s="33"/>
      <c r="L492" s="33"/>
      <c r="M492" s="25">
        <f t="shared" si="27"/>
        <v>0</v>
      </c>
      <c r="N492" s="23">
        <f t="shared" si="25"/>
        <v>2000</v>
      </c>
    </row>
    <row r="493" spans="1:14" ht="12.75" customHeight="1">
      <c r="A493" s="40"/>
      <c r="B493" s="31"/>
      <c r="C493" s="27">
        <v>4260</v>
      </c>
      <c r="D493" s="31" t="s">
        <v>65</v>
      </c>
      <c r="E493" s="23">
        <f>'[1]Arkusz1'!N490</f>
        <v>5000</v>
      </c>
      <c r="F493" s="23">
        <f>'[1]Arkusz1'!I490</f>
        <v>5000</v>
      </c>
      <c r="G493" s="32"/>
      <c r="H493" s="32"/>
      <c r="I493" s="24">
        <f t="shared" si="26"/>
        <v>5000</v>
      </c>
      <c r="J493" s="23">
        <f>'[1]Arkusz1'!M490</f>
        <v>0</v>
      </c>
      <c r="K493" s="33"/>
      <c r="L493" s="33"/>
      <c r="M493" s="25">
        <f t="shared" si="27"/>
        <v>0</v>
      </c>
      <c r="N493" s="23">
        <f t="shared" si="25"/>
        <v>5000</v>
      </c>
    </row>
    <row r="494" spans="1:14" ht="12.75" customHeight="1">
      <c r="A494" s="40"/>
      <c r="B494" s="31"/>
      <c r="C494" s="27">
        <v>4270</v>
      </c>
      <c r="D494" s="31" t="s">
        <v>172</v>
      </c>
      <c r="E494" s="23">
        <f>'[1]Arkusz1'!N491</f>
        <v>500</v>
      </c>
      <c r="F494" s="23">
        <f>'[1]Arkusz1'!I491</f>
        <v>500</v>
      </c>
      <c r="G494" s="32"/>
      <c r="H494" s="32"/>
      <c r="I494" s="24">
        <f t="shared" si="26"/>
        <v>500</v>
      </c>
      <c r="J494" s="23">
        <f>'[1]Arkusz1'!M491</f>
        <v>0</v>
      </c>
      <c r="K494" s="33"/>
      <c r="L494" s="33"/>
      <c r="M494" s="25">
        <f t="shared" si="27"/>
        <v>0</v>
      </c>
      <c r="N494" s="23">
        <f t="shared" si="25"/>
        <v>500</v>
      </c>
    </row>
    <row r="495" spans="1:14" ht="15">
      <c r="A495" s="40"/>
      <c r="B495" s="31"/>
      <c r="C495" s="27">
        <v>4300</v>
      </c>
      <c r="D495" s="31" t="s">
        <v>44</v>
      </c>
      <c r="E495" s="23">
        <f>'[1]Arkusz1'!N492</f>
        <v>500</v>
      </c>
      <c r="F495" s="23">
        <f>'[1]Arkusz1'!I492</f>
        <v>500</v>
      </c>
      <c r="G495" s="32"/>
      <c r="H495" s="32"/>
      <c r="I495" s="24">
        <f t="shared" si="26"/>
        <v>500</v>
      </c>
      <c r="J495" s="23">
        <f>'[1]Arkusz1'!M492</f>
        <v>0</v>
      </c>
      <c r="K495" s="33"/>
      <c r="L495" s="33"/>
      <c r="M495" s="25">
        <f t="shared" si="27"/>
        <v>0</v>
      </c>
      <c r="N495" s="23">
        <f t="shared" si="25"/>
        <v>500</v>
      </c>
    </row>
    <row r="496" spans="1:14" ht="12.75" customHeight="1">
      <c r="A496" s="40"/>
      <c r="B496" s="31"/>
      <c r="C496" s="27">
        <v>4430</v>
      </c>
      <c r="D496" s="31" t="s">
        <v>78</v>
      </c>
      <c r="E496" s="23">
        <f>'[1]Arkusz1'!N493</f>
        <v>700</v>
      </c>
      <c r="F496" s="23">
        <f>'[1]Arkusz1'!I493</f>
        <v>700</v>
      </c>
      <c r="G496" s="32"/>
      <c r="H496" s="32"/>
      <c r="I496" s="24">
        <f t="shared" si="26"/>
        <v>700</v>
      </c>
      <c r="J496" s="23">
        <f>'[1]Arkusz1'!M493</f>
        <v>0</v>
      </c>
      <c r="K496" s="33"/>
      <c r="L496" s="33"/>
      <c r="M496" s="25">
        <f t="shared" si="27"/>
        <v>0</v>
      </c>
      <c r="N496" s="23">
        <f t="shared" si="25"/>
        <v>700</v>
      </c>
    </row>
    <row r="497" spans="1:14" ht="12.75" customHeight="1">
      <c r="A497" s="40"/>
      <c r="B497" s="31"/>
      <c r="C497" s="27">
        <v>6050</v>
      </c>
      <c r="D497" s="31" t="s">
        <v>184</v>
      </c>
      <c r="E497" s="23">
        <f>'[1]Arkusz1'!N494</f>
        <v>0</v>
      </c>
      <c r="F497" s="23">
        <f>'[1]Arkusz1'!I494</f>
        <v>0</v>
      </c>
      <c r="G497" s="32"/>
      <c r="H497" s="32"/>
      <c r="I497" s="24">
        <f t="shared" si="26"/>
        <v>0</v>
      </c>
      <c r="J497" s="23">
        <f>'[1]Arkusz1'!M494</f>
        <v>0</v>
      </c>
      <c r="K497" s="33"/>
      <c r="L497" s="33"/>
      <c r="M497" s="25">
        <f t="shared" si="27"/>
        <v>0</v>
      </c>
      <c r="N497" s="23">
        <f t="shared" si="25"/>
        <v>0</v>
      </c>
    </row>
    <row r="498" spans="1:14" ht="12.75" customHeight="1">
      <c r="A498" s="40"/>
      <c r="B498" s="31"/>
      <c r="C498" s="27">
        <v>6057</v>
      </c>
      <c r="D498" s="31" t="s">
        <v>184</v>
      </c>
      <c r="E498" s="23">
        <f>'[1]Arkusz1'!N495</f>
        <v>256732.6</v>
      </c>
      <c r="F498" s="23">
        <f>'[1]Arkusz1'!I495</f>
        <v>0</v>
      </c>
      <c r="G498" s="32"/>
      <c r="H498" s="32"/>
      <c r="I498" s="24">
        <f t="shared" si="26"/>
        <v>0</v>
      </c>
      <c r="J498" s="23">
        <f>'[1]Arkusz1'!M495</f>
        <v>256732.6</v>
      </c>
      <c r="K498" s="33"/>
      <c r="L498" s="33"/>
      <c r="M498" s="25">
        <f t="shared" si="27"/>
        <v>256732.6</v>
      </c>
      <c r="N498" s="23">
        <f t="shared" si="25"/>
        <v>256732.6</v>
      </c>
    </row>
    <row r="499" spans="1:14" ht="12.75" customHeight="1">
      <c r="A499" s="40"/>
      <c r="B499" s="31"/>
      <c r="C499" s="27">
        <v>6059</v>
      </c>
      <c r="D499" s="31" t="s">
        <v>184</v>
      </c>
      <c r="E499" s="23">
        <f>'[1]Arkusz1'!N496</f>
        <v>45367.4</v>
      </c>
      <c r="F499" s="23">
        <f>'[1]Arkusz1'!I496</f>
        <v>0</v>
      </c>
      <c r="G499" s="32"/>
      <c r="H499" s="32"/>
      <c r="I499" s="24">
        <f t="shared" si="26"/>
        <v>0</v>
      </c>
      <c r="J499" s="23">
        <f>'[1]Arkusz1'!M496</f>
        <v>45367.4</v>
      </c>
      <c r="K499" s="33"/>
      <c r="L499" s="33"/>
      <c r="M499" s="25">
        <f t="shared" si="27"/>
        <v>45367.4</v>
      </c>
      <c r="N499" s="23">
        <f t="shared" si="25"/>
        <v>45367.4</v>
      </c>
    </row>
    <row r="500" spans="1:14" ht="13.5" customHeight="1">
      <c r="A500" s="40"/>
      <c r="B500" s="31"/>
      <c r="C500" s="27"/>
      <c r="D500" s="31"/>
      <c r="E500" s="23"/>
      <c r="F500" s="23"/>
      <c r="G500" s="32"/>
      <c r="H500" s="32"/>
      <c r="I500" s="24"/>
      <c r="J500" s="23"/>
      <c r="K500" s="33"/>
      <c r="L500" s="33"/>
      <c r="M500" s="25"/>
      <c r="N500" s="23"/>
    </row>
    <row r="501" spans="1:14" ht="15">
      <c r="A501" s="40"/>
      <c r="B501" s="29">
        <v>92116</v>
      </c>
      <c r="C501" s="28"/>
      <c r="D501" s="29" t="s">
        <v>195</v>
      </c>
      <c r="E501" s="23">
        <f>'[1]Arkusz1'!N498</f>
        <v>126717</v>
      </c>
      <c r="F501" s="23">
        <f>'[1]Arkusz1'!I498</f>
        <v>126717</v>
      </c>
      <c r="G501" s="30">
        <f>SUM(G502:G506)</f>
        <v>0</v>
      </c>
      <c r="H501" s="30">
        <f>SUM(H502:H506)</f>
        <v>0</v>
      </c>
      <c r="I501" s="24">
        <f t="shared" si="26"/>
        <v>126717</v>
      </c>
      <c r="J501" s="23">
        <f>'[1]Arkusz1'!M498</f>
        <v>0</v>
      </c>
      <c r="K501" s="30">
        <f>SUM(K502)</f>
        <v>0</v>
      </c>
      <c r="L501" s="30">
        <f>SUM(L502)</f>
        <v>0</v>
      </c>
      <c r="M501" s="25">
        <f t="shared" si="27"/>
        <v>0</v>
      </c>
      <c r="N501" s="23">
        <f t="shared" si="25"/>
        <v>126717</v>
      </c>
    </row>
    <row r="502" spans="1:14" ht="14.25" customHeight="1">
      <c r="A502" s="40"/>
      <c r="B502" s="31"/>
      <c r="C502" s="27">
        <v>2480</v>
      </c>
      <c r="D502" s="31" t="s">
        <v>193</v>
      </c>
      <c r="E502" s="23">
        <f>'[1]Arkusz1'!N499</f>
        <v>126717</v>
      </c>
      <c r="F502" s="23">
        <f>'[1]Arkusz1'!I499</f>
        <v>126717</v>
      </c>
      <c r="G502" s="32"/>
      <c r="H502" s="32"/>
      <c r="I502" s="24">
        <f t="shared" si="26"/>
        <v>126717</v>
      </c>
      <c r="J502" s="23">
        <f>'[1]Arkusz1'!M499</f>
        <v>0</v>
      </c>
      <c r="K502" s="33"/>
      <c r="L502" s="33"/>
      <c r="M502" s="25">
        <f t="shared" si="27"/>
        <v>0</v>
      </c>
      <c r="N502" s="23">
        <f t="shared" si="25"/>
        <v>126717</v>
      </c>
    </row>
    <row r="503" spans="1:14" ht="13.5" customHeight="1">
      <c r="A503" s="40"/>
      <c r="B503" s="31"/>
      <c r="C503" s="27"/>
      <c r="D503" s="31"/>
      <c r="E503" s="23"/>
      <c r="F503" s="23"/>
      <c r="G503" s="32"/>
      <c r="H503" s="32"/>
      <c r="I503" s="24"/>
      <c r="J503" s="23"/>
      <c r="K503" s="33"/>
      <c r="L503" s="33"/>
      <c r="M503" s="25"/>
      <c r="N503" s="23"/>
    </row>
    <row r="504" spans="1:14" ht="15">
      <c r="A504" s="40"/>
      <c r="B504" s="29">
        <v>92195</v>
      </c>
      <c r="C504" s="28"/>
      <c r="D504" s="29" t="s">
        <v>169</v>
      </c>
      <c r="E504" s="23">
        <f>'[1]Arkusz1'!N501</f>
        <v>50000</v>
      </c>
      <c r="F504" s="23">
        <f>'[1]Arkusz1'!I501</f>
        <v>0</v>
      </c>
      <c r="G504" s="30">
        <f>SUM(G505)</f>
        <v>0</v>
      </c>
      <c r="H504" s="30">
        <f>SUM(H505)</f>
        <v>0</v>
      </c>
      <c r="I504" s="24">
        <f t="shared" si="26"/>
        <v>0</v>
      </c>
      <c r="J504" s="23">
        <f>'[1]Arkusz1'!M501</f>
        <v>50000</v>
      </c>
      <c r="K504" s="30">
        <f>SUM(K505)</f>
        <v>0</v>
      </c>
      <c r="L504" s="30">
        <f>SUM(L505)</f>
        <v>0</v>
      </c>
      <c r="M504" s="25">
        <f t="shared" si="27"/>
        <v>50000</v>
      </c>
      <c r="N504" s="23">
        <f t="shared" si="25"/>
        <v>50000</v>
      </c>
    </row>
    <row r="505" spans="1:14" ht="15">
      <c r="A505" s="40"/>
      <c r="B505" s="31"/>
      <c r="C505" s="27">
        <v>6050</v>
      </c>
      <c r="D505" s="31" t="s">
        <v>184</v>
      </c>
      <c r="E505" s="23">
        <f>'[1]Arkusz1'!N502</f>
        <v>50000</v>
      </c>
      <c r="F505" s="23">
        <f>'[1]Arkusz1'!I502</f>
        <v>0</v>
      </c>
      <c r="G505" s="32"/>
      <c r="H505" s="32"/>
      <c r="I505" s="24">
        <f t="shared" si="26"/>
        <v>0</v>
      </c>
      <c r="J505" s="23">
        <f>'[1]Arkusz1'!M502</f>
        <v>50000</v>
      </c>
      <c r="K505" s="38"/>
      <c r="L505" s="38"/>
      <c r="M505" s="25">
        <f t="shared" si="27"/>
        <v>50000</v>
      </c>
      <c r="N505" s="23">
        <f t="shared" si="25"/>
        <v>50000</v>
      </c>
    </row>
    <row r="506" spans="1:14" ht="12.75" customHeight="1">
      <c r="A506" s="40"/>
      <c r="B506" s="31"/>
      <c r="C506" s="27"/>
      <c r="D506" s="31"/>
      <c r="E506" s="23"/>
      <c r="F506" s="23"/>
      <c r="G506" s="32"/>
      <c r="H506" s="32"/>
      <c r="I506" s="24"/>
      <c r="J506" s="23"/>
      <c r="K506" s="33"/>
      <c r="L506" s="33"/>
      <c r="M506" s="25"/>
      <c r="N506" s="23"/>
    </row>
    <row r="507" spans="1:14" ht="12.75" customHeight="1">
      <c r="A507" s="35">
        <v>926</v>
      </c>
      <c r="B507" s="41"/>
      <c r="C507" s="20"/>
      <c r="D507" s="61" t="s">
        <v>196</v>
      </c>
      <c r="E507" s="23">
        <f>E508+E511</f>
        <v>120000</v>
      </c>
      <c r="F507" s="23">
        <f>F508+F511</f>
        <v>120000</v>
      </c>
      <c r="G507" s="23">
        <f>G508+G511</f>
        <v>62000</v>
      </c>
      <c r="H507" s="23">
        <f>H508+H511</f>
        <v>0</v>
      </c>
      <c r="I507" s="24">
        <f t="shared" si="26"/>
        <v>182000</v>
      </c>
      <c r="J507" s="23">
        <f>'[1]Arkusz1'!M504</f>
        <v>0</v>
      </c>
      <c r="K507" s="23">
        <f>K511</f>
        <v>0</v>
      </c>
      <c r="L507" s="23">
        <f>L511</f>
        <v>0</v>
      </c>
      <c r="M507" s="25">
        <f t="shared" si="27"/>
        <v>0</v>
      </c>
      <c r="N507" s="23">
        <f t="shared" si="25"/>
        <v>182000</v>
      </c>
    </row>
    <row r="508" spans="1:14" ht="12.75" customHeight="1">
      <c r="A508" s="57"/>
      <c r="B508" s="58">
        <v>92601</v>
      </c>
      <c r="C508" s="59"/>
      <c r="D508" s="62" t="s">
        <v>197</v>
      </c>
      <c r="E508" s="23">
        <f>E509</f>
        <v>0</v>
      </c>
      <c r="F508" s="23">
        <f>F509</f>
        <v>0</v>
      </c>
      <c r="G508" s="39">
        <f>G509</f>
        <v>62000</v>
      </c>
      <c r="H508" s="39">
        <f>H509</f>
        <v>0</v>
      </c>
      <c r="I508" s="24">
        <f t="shared" si="26"/>
        <v>62000</v>
      </c>
      <c r="J508" s="23">
        <v>0</v>
      </c>
      <c r="K508" s="39"/>
      <c r="L508" s="39"/>
      <c r="M508" s="25">
        <f>J508+K508-L508</f>
        <v>0</v>
      </c>
      <c r="N508" s="23"/>
    </row>
    <row r="509" spans="1:14" ht="12.75" customHeight="1">
      <c r="A509" s="40"/>
      <c r="B509" s="31"/>
      <c r="C509" s="27">
        <v>4270</v>
      </c>
      <c r="D509" s="31" t="s">
        <v>172</v>
      </c>
      <c r="E509" s="23">
        <v>0</v>
      </c>
      <c r="F509" s="23">
        <v>0</v>
      </c>
      <c r="G509" s="32">
        <v>62000</v>
      </c>
      <c r="H509" s="32"/>
      <c r="I509" s="24">
        <f t="shared" si="26"/>
        <v>62000</v>
      </c>
      <c r="J509" s="23">
        <f>'[1]Arkusz1'!M506</f>
        <v>0</v>
      </c>
      <c r="K509" s="33"/>
      <c r="L509" s="33"/>
      <c r="M509" s="25">
        <f>J509+K509-L509</f>
        <v>0</v>
      </c>
      <c r="N509" s="23">
        <f>I509+M509</f>
        <v>62000</v>
      </c>
    </row>
    <row r="510" spans="1:14" ht="12.75" customHeight="1">
      <c r="A510" s="57"/>
      <c r="B510" s="58"/>
      <c r="C510" s="59"/>
      <c r="D510" s="63"/>
      <c r="E510" s="23"/>
      <c r="F510" s="23"/>
      <c r="G510" s="39"/>
      <c r="H510" s="39"/>
      <c r="I510" s="24"/>
      <c r="J510" s="23"/>
      <c r="K510" s="39"/>
      <c r="L510" s="39"/>
      <c r="M510" s="25"/>
      <c r="N510" s="23"/>
    </row>
    <row r="511" spans="1:14" ht="15" customHeight="1">
      <c r="A511" s="40"/>
      <c r="B511" s="29">
        <v>92695</v>
      </c>
      <c r="C511" s="28"/>
      <c r="D511" s="29" t="s">
        <v>169</v>
      </c>
      <c r="E511" s="23">
        <f>'[1]Arkusz1'!N505</f>
        <v>120000</v>
      </c>
      <c r="F511" s="23">
        <f>'[1]Arkusz1'!I505</f>
        <v>120000</v>
      </c>
      <c r="G511" s="30">
        <f>SUM(G512:G514)</f>
        <v>0</v>
      </c>
      <c r="H511" s="30">
        <f>SUM(H513:H514)</f>
        <v>0</v>
      </c>
      <c r="I511" s="24">
        <f t="shared" si="26"/>
        <v>120000</v>
      </c>
      <c r="J511" s="23">
        <f>'[1]Arkusz1'!M505</f>
        <v>0</v>
      </c>
      <c r="K511" s="30">
        <f>SUM(K513:K514)</f>
        <v>0</v>
      </c>
      <c r="L511" s="30">
        <f>SUM(L513:L514)</f>
        <v>0</v>
      </c>
      <c r="M511" s="25">
        <f t="shared" si="27"/>
        <v>0</v>
      </c>
      <c r="N511" s="23">
        <f t="shared" si="25"/>
        <v>120000</v>
      </c>
    </row>
    <row r="512" spans="1:14" ht="29.25" customHeight="1">
      <c r="A512" s="40"/>
      <c r="B512" s="29"/>
      <c r="C512" s="27">
        <v>2820</v>
      </c>
      <c r="D512" s="37" t="s">
        <v>176</v>
      </c>
      <c r="E512" s="23">
        <f>'[1]Arkusz1'!N506</f>
        <v>120000</v>
      </c>
      <c r="F512" s="23">
        <f>'[1]Arkusz1'!I506</f>
        <v>120000</v>
      </c>
      <c r="G512" s="38"/>
      <c r="H512" s="30"/>
      <c r="I512" s="24">
        <f t="shared" si="26"/>
        <v>120000</v>
      </c>
      <c r="J512" s="23">
        <f>'[1]Arkusz1'!M506</f>
        <v>0</v>
      </c>
      <c r="K512" s="30"/>
      <c r="L512" s="30"/>
      <c r="M512" s="25"/>
      <c r="N512" s="23">
        <f t="shared" si="25"/>
        <v>120000</v>
      </c>
    </row>
    <row r="513" spans="1:14" s="26" customFormat="1" ht="12.75" customHeight="1">
      <c r="A513" s="40"/>
      <c r="B513" s="29"/>
      <c r="C513" s="28"/>
      <c r="D513" s="31" t="s">
        <v>198</v>
      </c>
      <c r="E513" s="23"/>
      <c r="F513" s="23"/>
      <c r="G513" s="34"/>
      <c r="H513" s="34"/>
      <c r="I513" s="24"/>
      <c r="J513" s="23"/>
      <c r="K513" s="39"/>
      <c r="L513" s="39"/>
      <c r="M513" s="25"/>
      <c r="N513" s="23"/>
    </row>
    <row r="514" spans="1:14" ht="12.75" customHeight="1">
      <c r="A514" s="40"/>
      <c r="B514" s="29"/>
      <c r="C514" s="27">
        <v>2830</v>
      </c>
      <c r="D514" s="31" t="s">
        <v>199</v>
      </c>
      <c r="E514" s="23">
        <f>'[1]Arkusz1'!N508</f>
        <v>0</v>
      </c>
      <c r="F514" s="23">
        <f>'[1]Arkusz1'!I508</f>
        <v>0</v>
      </c>
      <c r="G514" s="32"/>
      <c r="H514" s="32"/>
      <c r="I514" s="24">
        <f t="shared" si="26"/>
        <v>0</v>
      </c>
      <c r="J514" s="23">
        <f>'[1]Arkusz1'!M508</f>
        <v>0</v>
      </c>
      <c r="K514" s="33"/>
      <c r="L514" s="33"/>
      <c r="M514" s="25">
        <f t="shared" si="27"/>
        <v>0</v>
      </c>
      <c r="N514" s="23">
        <f t="shared" si="25"/>
        <v>0</v>
      </c>
    </row>
    <row r="515" spans="1:14" ht="12.75" customHeight="1" thickBot="1">
      <c r="A515" s="40"/>
      <c r="B515" s="31"/>
      <c r="C515" s="27"/>
      <c r="D515" s="64"/>
      <c r="E515" s="65"/>
      <c r="F515" s="65"/>
      <c r="G515" s="66"/>
      <c r="H515" s="66"/>
      <c r="I515" s="67"/>
      <c r="J515" s="65"/>
      <c r="K515" s="68"/>
      <c r="L515" s="68"/>
      <c r="M515" s="69"/>
      <c r="N515" s="65"/>
    </row>
    <row r="516" spans="1:14" ht="18" customHeight="1" thickBot="1">
      <c r="A516" s="36"/>
      <c r="B516" s="31"/>
      <c r="C516" s="70"/>
      <c r="D516" s="71" t="s">
        <v>200</v>
      </c>
      <c r="E516" s="72">
        <f>'[1]Arkusz1'!N510</f>
        <v>18985396.5</v>
      </c>
      <c r="F516" s="72">
        <f>'[1]Arkusz1'!I510</f>
        <v>12530239.51</v>
      </c>
      <c r="G516" s="73">
        <f>G11+G23+G28+G43+G49+G57+G110+G115+G155+G162+G167+G174+G315+G332+G410+G451+G488+G507</f>
        <v>230301</v>
      </c>
      <c r="H516" s="73">
        <f>H11+H23+H28+H43+H49+H57+H110+H115+H155+H162+H167+H174+H315+H332+H410+H451+H488+H507</f>
        <v>322</v>
      </c>
      <c r="I516" s="74">
        <f t="shared" si="26"/>
        <v>12760218.51</v>
      </c>
      <c r="J516" s="72">
        <f>'[1]Arkusz1'!M510</f>
        <v>6455156.99</v>
      </c>
      <c r="K516" s="73">
        <f>K11+K23+K28+K43+K49+K57+K110+K115+K155+K162+K167+K174+K315+K332+K410+K451+K488+K507</f>
        <v>785500</v>
      </c>
      <c r="L516" s="73">
        <f>L11+L23+L28+L43+L49+L57+L110+L115+L155+L162+L167+L174+L315+L332+L410+L451+L488+L507</f>
        <v>785500</v>
      </c>
      <c r="M516" s="72">
        <f t="shared" si="27"/>
        <v>6455156.99</v>
      </c>
      <c r="N516" s="72">
        <f t="shared" si="25"/>
        <v>19215375.5</v>
      </c>
    </row>
    <row r="517" spans="1:14" ht="14.25" customHeight="1">
      <c r="A517" s="75"/>
      <c r="B517" s="9"/>
      <c r="C517" s="76"/>
      <c r="D517" s="77" t="s">
        <v>201</v>
      </c>
      <c r="E517" s="78">
        <f>'[1]Arkusz1'!N511</f>
        <v>8655866.11</v>
      </c>
      <c r="F517" s="78">
        <f>'[1]Arkusz1'!I511</f>
        <v>8655866.11</v>
      </c>
      <c r="G517" s="79"/>
      <c r="H517" s="79"/>
      <c r="I517" s="80">
        <f>I518+I519</f>
        <v>8820745.11</v>
      </c>
      <c r="J517" s="78">
        <f>'[1]Arkusz1'!M511</f>
        <v>0</v>
      </c>
      <c r="K517" s="81"/>
      <c r="L517" s="81"/>
      <c r="M517" s="82">
        <v>0</v>
      </c>
      <c r="N517" s="78">
        <f t="shared" si="25"/>
        <v>8820745.11</v>
      </c>
    </row>
    <row r="518" spans="1:14" ht="15" customHeight="1">
      <c r="A518" s="75"/>
      <c r="B518" s="9"/>
      <c r="C518" s="76"/>
      <c r="D518" s="83" t="s">
        <v>202</v>
      </c>
      <c r="E518" s="23">
        <f>'[1]Arkusz1'!N512</f>
        <v>5743805</v>
      </c>
      <c r="F518" s="23">
        <f>'[1]Arkusz1'!I512</f>
        <v>5743805</v>
      </c>
      <c r="G518" s="84"/>
      <c r="H518" s="84"/>
      <c r="I518" s="85">
        <f>I51+I52+I53+I59+I60+I61+I71+I72+I73+I74+I102+I103+I104+I120+I121+I137+I156+I157+I158+I159+I180+I181+I182+I183+I184+I204+I205+I206+I207+I220+I221+I222+I223+I224+I242+I243+I244+I245+I260+I261+I262+I263+I272+I276+I277+I278+I279+I298+I299+I300+I301+I322+I346+I347+I348+I349+I350+I366+I367+I381+I382+I383+I384+I401+I402+I403+I413+I414+I415+I416+I429+I430+I431+I432+I491+I33+I144+I145</f>
        <v>5744127</v>
      </c>
      <c r="J518" s="23">
        <f>'[1]Arkusz1'!M512</f>
        <v>0</v>
      </c>
      <c r="K518" s="33"/>
      <c r="L518" s="33"/>
      <c r="M518" s="86">
        <v>0</v>
      </c>
      <c r="N518" s="23">
        <f t="shared" si="25"/>
        <v>5744127</v>
      </c>
    </row>
    <row r="519" spans="1:14" s="26" customFormat="1" ht="15.75" customHeight="1">
      <c r="A519" s="75"/>
      <c r="B519" s="9"/>
      <c r="C519" s="76"/>
      <c r="D519" s="83" t="s">
        <v>203</v>
      </c>
      <c r="E519" s="23">
        <f>'[1]Arkusz1'!N513</f>
        <v>2912061.11</v>
      </c>
      <c r="F519" s="23">
        <f>'[1]Arkusz1'!I513</f>
        <v>2912061.11</v>
      </c>
      <c r="G519" s="33"/>
      <c r="H519" s="33"/>
      <c r="I519" s="87">
        <f>I13+I21+I25+I26+I34+I35+I36+I37+I41+I45+I46+I54+I55+I65+I67+I75+I76+I77+I78+I79+I80+I81+I82+I83+I84+I85+I86+I87+I88+I90+I97+I98+I105+I106+I107+I112+I113+I122+I125+I126+I127+I128+I129+I130+I131+I138+I139+I140+I149+I151+I160+I172+I185+I186+I187+I188+I189+I190+I191+I192+I193+I194+I195+I196+I197+I208+I209+I210+I211+I212+I213+I214+I225+I226+I227+I228+I229+I230+I231+I232+I233+I234+I246+I247+I248+I249+I250+I251+I252+I253+I254+I255+I256+I264+I265+I266+I267+I268+I269+I270+I271+I280+I281+I282+I283+I284+I285+I286+I287+I288+I289+I290+I291+I294+I302+I303+I304+I305+I306+I307+I308+I309+I310+I313+I317+I318+I319+I323+I324+I325+I326+I327+I328+I329+I330+I335+I338+I339+I351+I352+I353+I354+I355+I356+I357+I358+I359+I360+I362+I374+I385+I386+I387+I388+I389+I390+I391+I392+I393+I394+I395+I396+I397+I398+I404+I408+I417+I418+I419+I420+I421+I422+I423+I424+I425+I433+I434+I435+I436+I437+I438+I439+I440+I443+I456+I457+I460+I463+I464+I470+I473+I474+I475+I483+I484+I485+I486+I492+I493+I494+I495+I496+I449+I361+I169+I146+I147+I148+I150+I520</f>
        <v>3076618.11</v>
      </c>
      <c r="J519" s="23">
        <f>'[1]Arkusz1'!M513</f>
        <v>0</v>
      </c>
      <c r="K519" s="39"/>
      <c r="L519" s="39"/>
      <c r="M519" s="86">
        <v>0</v>
      </c>
      <c r="N519" s="23">
        <f t="shared" si="25"/>
        <v>3076618.11</v>
      </c>
    </row>
    <row r="520" spans="1:14" s="26" customFormat="1" ht="15" customHeight="1" hidden="1">
      <c r="A520" s="75"/>
      <c r="B520" s="9"/>
      <c r="C520" s="76"/>
      <c r="D520" s="83"/>
      <c r="E520" s="23">
        <f>'[1]Arkusz1'!N514</f>
        <v>0</v>
      </c>
      <c r="F520" s="23">
        <f>'[1]Arkusz1'!I514</f>
        <v>3950</v>
      </c>
      <c r="G520" s="33"/>
      <c r="H520" s="33"/>
      <c r="I520" s="87">
        <f>I124+I123+I89+I66+I509+I94</f>
        <v>65989</v>
      </c>
      <c r="J520" s="23">
        <f>'[1]Arkusz1'!M514</f>
        <v>0</v>
      </c>
      <c r="K520" s="39"/>
      <c r="L520" s="39"/>
      <c r="M520" s="86"/>
      <c r="N520" s="23"/>
    </row>
    <row r="521" spans="1:14" ht="15" customHeight="1">
      <c r="A521" s="75"/>
      <c r="B521" s="9"/>
      <c r="C521" s="76"/>
      <c r="D521" s="88" t="s">
        <v>204</v>
      </c>
      <c r="E521" s="23">
        <f>'[1]Arkusz1'!N515</f>
        <v>1621677</v>
      </c>
      <c r="F521" s="23">
        <f>'[1]Arkusz1'!I515</f>
        <v>1621677</v>
      </c>
      <c r="G521" s="89"/>
      <c r="H521" s="89"/>
      <c r="I521" s="90">
        <f>I514+I502+I490+I454+I448+I240+I218+I202+I178+I118+I512+I446+I343+I455</f>
        <v>1662577</v>
      </c>
      <c r="J521" s="23">
        <f>'[1]Arkusz1'!M515</f>
        <v>0</v>
      </c>
      <c r="K521" s="39"/>
      <c r="L521" s="39"/>
      <c r="M521" s="25">
        <v>0</v>
      </c>
      <c r="N521" s="23">
        <f t="shared" si="25"/>
        <v>1662577</v>
      </c>
    </row>
    <row r="522" spans="1:14" ht="17.25" customHeight="1">
      <c r="A522" s="75"/>
      <c r="B522" s="9"/>
      <c r="C522" s="76"/>
      <c r="D522" s="88" t="s">
        <v>205</v>
      </c>
      <c r="E522" s="23">
        <f>'[1]Arkusz1'!N516</f>
        <v>2234555.4</v>
      </c>
      <c r="F522" s="23">
        <f>'[1]Arkusz1'!I516</f>
        <v>2234555.4</v>
      </c>
      <c r="G522" s="89"/>
      <c r="H522" s="89"/>
      <c r="I522" s="90">
        <f>I428+I412+I380+I377+I373+I370+I344+I297+I275+I259+I241+I219+I203+I179+I119+I101+I70+I64+I345+I143+I407</f>
        <v>2248755.4</v>
      </c>
      <c r="J522" s="23">
        <f>'[1]Arkusz1'!M516</f>
        <v>0</v>
      </c>
      <c r="K522" s="39"/>
      <c r="L522" s="39"/>
      <c r="M522" s="25">
        <v>0</v>
      </c>
      <c r="N522" s="23">
        <f t="shared" si="25"/>
        <v>2248755.4</v>
      </c>
    </row>
    <row r="523" spans="1:14" ht="29.25" customHeight="1">
      <c r="A523" s="75"/>
      <c r="B523" s="9"/>
      <c r="C523" s="76"/>
      <c r="D523" s="88" t="s">
        <v>206</v>
      </c>
      <c r="E523" s="23">
        <f>'[1]Arkusz1'!N517</f>
        <v>3901196.61</v>
      </c>
      <c r="F523" s="23">
        <f>'[1]Arkusz1'!I517</f>
        <v>0</v>
      </c>
      <c r="G523" s="89"/>
      <c r="H523" s="89"/>
      <c r="I523" s="90">
        <v>0</v>
      </c>
      <c r="J523" s="23">
        <f>'[1]Arkusz1'!M517</f>
        <v>3901196.61</v>
      </c>
      <c r="K523" s="89"/>
      <c r="L523" s="89"/>
      <c r="M523" s="90">
        <f>M499+M498+M16+M17+M91+M92+M132+M133+M467+M466</f>
        <v>3901196.61</v>
      </c>
      <c r="N523" s="23">
        <f t="shared" si="25"/>
        <v>3901196.61</v>
      </c>
    </row>
    <row r="524" spans="1:14" ht="12.75" customHeight="1">
      <c r="A524" s="75"/>
      <c r="B524" s="9"/>
      <c r="C524" s="76"/>
      <c r="D524" s="88" t="s">
        <v>207</v>
      </c>
      <c r="E524" s="23">
        <f>'[1]Arkusz1'!N518</f>
        <v>18141</v>
      </c>
      <c r="F524" s="23">
        <f>'[1]Arkusz1'!I518</f>
        <v>18141</v>
      </c>
      <c r="G524" s="89"/>
      <c r="H524" s="89"/>
      <c r="I524" s="90">
        <f>I165</f>
        <v>28141</v>
      </c>
      <c r="J524" s="23">
        <f>'[1]Arkusz1'!M518</f>
        <v>0</v>
      </c>
      <c r="K524" s="33"/>
      <c r="L524" s="33"/>
      <c r="M524" s="25">
        <v>0</v>
      </c>
      <c r="N524" s="23">
        <f t="shared" si="25"/>
        <v>28141</v>
      </c>
    </row>
    <row r="525" spans="1:14" ht="15.75" customHeight="1">
      <c r="A525" s="75"/>
      <c r="B525" s="9"/>
      <c r="C525" s="76"/>
      <c r="D525" s="88" t="s">
        <v>208</v>
      </c>
      <c r="E525" s="23">
        <f>'[1]Arkusz1'!N519</f>
        <v>76500</v>
      </c>
      <c r="F525" s="23">
        <f>'[1]Arkusz1'!I519</f>
        <v>76500</v>
      </c>
      <c r="G525" s="89"/>
      <c r="H525" s="89"/>
      <c r="I525" s="90">
        <f>I330+I329+I328+I327+I326+I325+I324+I323+I322</f>
        <v>76500</v>
      </c>
      <c r="J525" s="23">
        <f>'[1]Arkusz1'!M519</f>
        <v>0</v>
      </c>
      <c r="K525" s="33"/>
      <c r="L525" s="33"/>
      <c r="M525" s="25">
        <v>0</v>
      </c>
      <c r="N525" s="23">
        <f t="shared" si="25"/>
        <v>76500</v>
      </c>
    </row>
    <row r="526" spans="1:14" s="26" customFormat="1" ht="15.75" customHeight="1">
      <c r="A526" s="75"/>
      <c r="B526" s="9"/>
      <c r="C526" s="76"/>
      <c r="D526" s="88" t="s">
        <v>209</v>
      </c>
      <c r="E526" s="23">
        <f>'[1]Arkusz1'!N520</f>
        <v>3500</v>
      </c>
      <c r="F526" s="23">
        <f>'[1]Arkusz1'!I520</f>
        <v>3500</v>
      </c>
      <c r="G526" s="89"/>
      <c r="H526" s="89"/>
      <c r="I526" s="90">
        <f>I319+I318+I317</f>
        <v>3500</v>
      </c>
      <c r="J526" s="23">
        <f>'[1]Arkusz1'!M520</f>
        <v>0</v>
      </c>
      <c r="K526" s="39"/>
      <c r="L526" s="39"/>
      <c r="M526" s="25">
        <v>0</v>
      </c>
      <c r="N526" s="23">
        <f t="shared" si="25"/>
        <v>3500</v>
      </c>
    </row>
    <row r="527" spans="1:14" s="26" customFormat="1" ht="24.75" customHeight="1">
      <c r="A527" s="75"/>
      <c r="B527" s="9"/>
      <c r="C527" s="76"/>
      <c r="D527" s="91" t="s">
        <v>210</v>
      </c>
      <c r="E527" s="23">
        <f>'[1]Arkusz1'!N521</f>
        <v>1647765</v>
      </c>
      <c r="F527" s="23">
        <f>'[1]Arkusz1'!I521</f>
        <v>1647765</v>
      </c>
      <c r="G527" s="89"/>
      <c r="H527" s="89"/>
      <c r="I527" s="90">
        <f>I366+I362+I359+I358+I357+I356+I355+I354+I353+I351+I350+I349+I348+I347+I346+I345+I344+I113+I112+I60+I59+I61+I352+I360</f>
        <v>1647765</v>
      </c>
      <c r="J527" s="23">
        <f>'[1]Arkusz1'!M521</f>
        <v>0</v>
      </c>
      <c r="K527" s="39"/>
      <c r="L527" s="39"/>
      <c r="M527" s="25">
        <v>0</v>
      </c>
      <c r="N527" s="23">
        <f t="shared" si="25"/>
        <v>1647765</v>
      </c>
    </row>
    <row r="528" spans="1:14" ht="24.75" customHeight="1">
      <c r="A528" s="75"/>
      <c r="B528" s="9"/>
      <c r="C528" s="76"/>
      <c r="D528" s="91" t="s">
        <v>211</v>
      </c>
      <c r="E528" s="23">
        <f>'[1]Arkusz1'!N522</f>
        <v>903364</v>
      </c>
      <c r="F528" s="23">
        <f>'[1]Arkusz1'!I522</f>
        <v>117864</v>
      </c>
      <c r="G528" s="89"/>
      <c r="H528" s="89"/>
      <c r="I528" s="90">
        <f>I454+I440+I439+I438+I437+I436+I435+I434+I433+I432+I431+I430+I429+I428+I218+I455</f>
        <v>158764</v>
      </c>
      <c r="J528" s="23">
        <f>'[1]Arkusz1'!M522</f>
        <v>785500</v>
      </c>
      <c r="K528" s="89"/>
      <c r="L528" s="89"/>
      <c r="M528" s="90">
        <f>M30</f>
        <v>785500</v>
      </c>
      <c r="N528" s="23">
        <f t="shared" si="25"/>
        <v>944264</v>
      </c>
    </row>
    <row r="529" spans="1:14" ht="12.75" customHeight="1">
      <c r="A529" s="92"/>
      <c r="B529" s="12"/>
      <c r="C529" s="93"/>
      <c r="D529" s="12" t="s">
        <v>214</v>
      </c>
      <c r="E529" s="94"/>
      <c r="F529" s="94"/>
      <c r="G529" s="95"/>
      <c r="H529" s="95"/>
      <c r="I529" s="94"/>
      <c r="J529" s="94"/>
      <c r="K529" s="95"/>
      <c r="L529" s="95"/>
      <c r="M529" s="94"/>
      <c r="N529" s="94"/>
    </row>
    <row r="530" spans="1:14" ht="12.75" customHeight="1">
      <c r="A530" s="92"/>
      <c r="B530" s="93"/>
      <c r="C530" s="93"/>
      <c r="D530" s="12" t="s">
        <v>215</v>
      </c>
      <c r="E530" s="94"/>
      <c r="F530" s="94"/>
      <c r="G530" s="95"/>
      <c r="H530" s="95"/>
      <c r="I530" s="94"/>
      <c r="J530" s="94" t="s">
        <v>212</v>
      </c>
      <c r="K530" s="95"/>
      <c r="L530" s="95"/>
      <c r="M530" s="94"/>
      <c r="N530" s="94"/>
    </row>
    <row r="531" spans="1:14" ht="12.75" customHeight="1">
      <c r="A531" s="92"/>
      <c r="B531" s="12"/>
      <c r="C531" s="93"/>
      <c r="D531" s="12" t="s">
        <v>216</v>
      </c>
      <c r="E531" s="94"/>
      <c r="F531" s="94"/>
      <c r="G531" s="95"/>
      <c r="H531" s="95"/>
      <c r="I531" s="94"/>
      <c r="J531" s="94" t="s">
        <v>213</v>
      </c>
      <c r="K531" s="95"/>
      <c r="L531" s="95"/>
      <c r="M531" s="94"/>
      <c r="N531" s="94"/>
    </row>
    <row r="532" spans="1:14" ht="12.75" customHeight="1">
      <c r="A532" s="92"/>
      <c r="B532" s="12"/>
      <c r="C532" s="93"/>
      <c r="D532" s="12"/>
      <c r="E532" s="94"/>
      <c r="F532" s="94"/>
      <c r="G532" s="95"/>
      <c r="H532" s="95"/>
      <c r="I532" s="94"/>
      <c r="L532" s="95"/>
      <c r="M532" s="94"/>
      <c r="N532" s="94"/>
    </row>
    <row r="533" spans="1:14" ht="15">
      <c r="A533" s="92"/>
      <c r="B533" s="12"/>
      <c r="C533" s="93"/>
      <c r="D533" s="12"/>
      <c r="E533" s="94"/>
      <c r="F533" s="94"/>
      <c r="G533" s="95"/>
      <c r="H533" s="95"/>
      <c r="I533" s="94"/>
      <c r="L533" s="95"/>
      <c r="M533" s="94"/>
      <c r="N533" s="94"/>
    </row>
    <row r="534" spans="1:14" ht="15">
      <c r="A534" s="92"/>
      <c r="B534" s="12"/>
      <c r="C534" s="93"/>
      <c r="D534" s="12"/>
      <c r="E534" s="94"/>
      <c r="F534" s="94"/>
      <c r="G534" s="95"/>
      <c r="H534" s="95"/>
      <c r="I534" s="94"/>
      <c r="J534" s="94"/>
      <c r="K534" s="95"/>
      <c r="L534" s="95"/>
      <c r="M534" s="94"/>
      <c r="N534" s="94"/>
    </row>
    <row r="535" spans="1:14" ht="12.75" customHeight="1">
      <c r="A535" s="92"/>
      <c r="B535" s="12"/>
      <c r="C535" s="93"/>
      <c r="E535" s="94"/>
      <c r="F535" s="94"/>
      <c r="G535" s="95"/>
      <c r="H535" s="95"/>
      <c r="I535" s="94"/>
      <c r="J535" s="94"/>
      <c r="K535" s="95"/>
      <c r="L535" s="95"/>
      <c r="M535" s="94"/>
      <c r="N535" s="94"/>
    </row>
    <row r="536" spans="1:14" ht="12.75" customHeight="1">
      <c r="A536" s="92"/>
      <c r="B536" s="12"/>
      <c r="C536" s="93"/>
      <c r="E536" s="94"/>
      <c r="F536" s="94"/>
      <c r="G536" s="95"/>
      <c r="H536" s="95"/>
      <c r="I536" s="94"/>
      <c r="J536" s="94"/>
      <c r="K536" s="95"/>
      <c r="L536" s="95"/>
      <c r="M536" s="94"/>
      <c r="N536" s="94"/>
    </row>
    <row r="537" spans="1:14" ht="12.75" customHeight="1">
      <c r="A537" s="92"/>
      <c r="B537" s="12"/>
      <c r="C537" s="93"/>
      <c r="E537" s="94"/>
      <c r="F537" s="94"/>
      <c r="G537" s="95"/>
      <c r="H537" s="95"/>
      <c r="I537" s="94"/>
      <c r="J537" s="94"/>
      <c r="K537" s="95"/>
      <c r="L537" s="95"/>
      <c r="M537" s="94"/>
      <c r="N537" s="94"/>
    </row>
    <row r="538" spans="1:14" ht="12.75" customHeight="1">
      <c r="A538" s="92"/>
      <c r="B538" s="12"/>
      <c r="C538" s="93"/>
      <c r="D538" s="12"/>
      <c r="E538" s="94"/>
      <c r="F538" s="94"/>
      <c r="G538" s="95"/>
      <c r="H538" s="95"/>
      <c r="I538" s="94"/>
      <c r="J538" s="94"/>
      <c r="K538" s="95"/>
      <c r="L538" s="95"/>
      <c r="M538" s="94"/>
      <c r="N538" s="94"/>
    </row>
    <row r="539" spans="1:14" ht="12.75" customHeight="1">
      <c r="A539" s="92"/>
      <c r="B539" s="12"/>
      <c r="C539" s="93"/>
      <c r="D539" s="12"/>
      <c r="E539" s="94"/>
      <c r="F539" s="94"/>
      <c r="G539" s="95"/>
      <c r="H539" s="95"/>
      <c r="I539" s="94"/>
      <c r="J539" s="94"/>
      <c r="K539" s="95"/>
      <c r="L539" s="95"/>
      <c r="M539" s="94"/>
      <c r="N539" s="94"/>
    </row>
    <row r="540" spans="1:14" ht="12.75" customHeight="1">
      <c r="A540" s="92"/>
      <c r="B540" s="12"/>
      <c r="C540" s="93"/>
      <c r="D540" s="12"/>
      <c r="E540" s="94"/>
      <c r="F540" s="94"/>
      <c r="G540" s="95"/>
      <c r="H540" s="95"/>
      <c r="I540" s="94"/>
      <c r="J540" s="94"/>
      <c r="K540" s="95"/>
      <c r="L540" s="95"/>
      <c r="M540" s="94"/>
      <c r="N540" s="94"/>
    </row>
    <row r="541" spans="1:14" ht="11.25" customHeight="1">
      <c r="A541" s="92"/>
      <c r="B541" s="12"/>
      <c r="C541" s="93"/>
      <c r="D541" s="12"/>
      <c r="E541" s="94"/>
      <c r="F541" s="94"/>
      <c r="G541" s="95"/>
      <c r="H541" s="95"/>
      <c r="I541" s="94"/>
      <c r="J541" s="94"/>
      <c r="K541" s="95"/>
      <c r="L541" s="95"/>
      <c r="M541" s="94"/>
      <c r="N541" s="94"/>
    </row>
    <row r="542" spans="1:14" ht="11.25" customHeight="1">
      <c r="A542" s="92"/>
      <c r="B542" s="12"/>
      <c r="C542" s="93"/>
      <c r="D542" s="12"/>
      <c r="E542" s="94"/>
      <c r="F542" s="94"/>
      <c r="G542" s="95"/>
      <c r="H542" s="95"/>
      <c r="I542" s="94"/>
      <c r="J542" s="94"/>
      <c r="K542" s="95"/>
      <c r="L542" s="95"/>
      <c r="M542" s="94"/>
      <c r="N542" s="94"/>
    </row>
    <row r="543" spans="1:14" ht="12.75" customHeight="1">
      <c r="A543" s="92"/>
      <c r="B543" s="12"/>
      <c r="C543" s="93"/>
      <c r="D543" s="12"/>
      <c r="E543" s="94"/>
      <c r="F543" s="94"/>
      <c r="G543" s="95"/>
      <c r="H543" s="95"/>
      <c r="I543" s="94"/>
      <c r="J543" s="94"/>
      <c r="K543" s="95"/>
      <c r="L543" s="95"/>
      <c r="M543" s="94"/>
      <c r="N543" s="94"/>
    </row>
    <row r="544" spans="1:14" ht="12.75" customHeight="1">
      <c r="A544" s="92"/>
      <c r="B544" s="12"/>
      <c r="C544" s="93"/>
      <c r="D544" s="12"/>
      <c r="E544" s="94"/>
      <c r="F544" s="94"/>
      <c r="G544" s="95"/>
      <c r="H544" s="95"/>
      <c r="I544" s="94"/>
      <c r="J544" s="94"/>
      <c r="K544" s="95"/>
      <c r="L544" s="95"/>
      <c r="M544" s="94"/>
      <c r="N544" s="94"/>
    </row>
    <row r="545" spans="1:14" ht="12.75" customHeight="1">
      <c r="A545" s="92"/>
      <c r="B545" s="12"/>
      <c r="C545" s="93"/>
      <c r="D545" s="12"/>
      <c r="E545" s="94"/>
      <c r="F545" s="94"/>
      <c r="G545" s="95"/>
      <c r="H545" s="95"/>
      <c r="I545" s="94"/>
      <c r="J545" s="94"/>
      <c r="K545" s="95"/>
      <c r="L545" s="95"/>
      <c r="M545" s="94"/>
      <c r="N545" s="94"/>
    </row>
    <row r="546" spans="1:14" ht="12.75" customHeight="1">
      <c r="A546" s="92"/>
      <c r="B546" s="12"/>
      <c r="C546" s="93"/>
      <c r="D546" s="12"/>
      <c r="E546" s="94"/>
      <c r="F546" s="94"/>
      <c r="G546" s="95"/>
      <c r="H546" s="95"/>
      <c r="I546" s="94"/>
      <c r="J546" s="94"/>
      <c r="K546" s="95"/>
      <c r="L546" s="95"/>
      <c r="M546" s="94"/>
      <c r="N546" s="94"/>
    </row>
    <row r="547" spans="1:14" ht="12.75" customHeight="1">
      <c r="A547" s="92"/>
      <c r="B547" s="12"/>
      <c r="C547" s="93"/>
      <c r="D547" s="12"/>
      <c r="E547" s="94"/>
      <c r="F547" s="94"/>
      <c r="G547" s="95"/>
      <c r="H547" s="95"/>
      <c r="I547" s="94"/>
      <c r="J547" s="94"/>
      <c r="K547" s="95"/>
      <c r="L547" s="95"/>
      <c r="M547" s="94"/>
      <c r="N547" s="94"/>
    </row>
    <row r="548" spans="1:14" ht="12.75" customHeight="1">
      <c r="A548" s="75"/>
      <c r="B548" s="12"/>
      <c r="C548" s="93"/>
      <c r="D548" s="12"/>
      <c r="E548" s="94"/>
      <c r="F548" s="94"/>
      <c r="G548" s="95"/>
      <c r="H548" s="95"/>
      <c r="I548" s="94"/>
      <c r="J548" s="94"/>
      <c r="K548" s="95"/>
      <c r="L548" s="95"/>
      <c r="M548" s="94"/>
      <c r="N548" s="94"/>
    </row>
    <row r="549" spans="1:14" ht="12.75" customHeight="1">
      <c r="A549" s="75"/>
      <c r="B549" s="12"/>
      <c r="C549" s="93"/>
      <c r="D549" s="12"/>
      <c r="E549" s="94"/>
      <c r="F549" s="94"/>
      <c r="G549" s="95"/>
      <c r="H549" s="95"/>
      <c r="I549" s="94"/>
      <c r="J549" s="94"/>
      <c r="K549" s="95"/>
      <c r="L549" s="95"/>
      <c r="M549" s="94"/>
      <c r="N549" s="94"/>
    </row>
    <row r="550" spans="1:14" ht="12.75" customHeight="1">
      <c r="A550" s="92"/>
      <c r="B550" s="12"/>
      <c r="C550" s="93"/>
      <c r="D550" s="12"/>
      <c r="E550" s="94"/>
      <c r="F550" s="94"/>
      <c r="G550" s="95"/>
      <c r="H550" s="95"/>
      <c r="I550" s="94"/>
      <c r="J550" s="94"/>
      <c r="K550" s="95"/>
      <c r="L550" s="95"/>
      <c r="M550" s="94"/>
      <c r="N550" s="94"/>
    </row>
    <row r="551" spans="1:14" ht="12.75" customHeight="1">
      <c r="A551" s="92"/>
      <c r="B551" s="12"/>
      <c r="C551" s="93"/>
      <c r="D551" s="12"/>
      <c r="E551" s="94"/>
      <c r="F551" s="94"/>
      <c r="G551" s="95"/>
      <c r="H551" s="95"/>
      <c r="I551" s="94"/>
      <c r="J551" s="94"/>
      <c r="K551" s="95"/>
      <c r="L551" s="95"/>
      <c r="M551" s="94"/>
      <c r="N551" s="94"/>
    </row>
    <row r="552" spans="1:14" ht="12.75" customHeight="1">
      <c r="A552" s="92"/>
      <c r="B552" s="12"/>
      <c r="C552" s="93"/>
      <c r="D552" s="12"/>
      <c r="E552" s="94"/>
      <c r="F552" s="94"/>
      <c r="G552" s="95"/>
      <c r="H552" s="95"/>
      <c r="I552" s="94"/>
      <c r="J552" s="94"/>
      <c r="K552" s="95"/>
      <c r="L552" s="95"/>
      <c r="M552" s="94"/>
      <c r="N552" s="94"/>
    </row>
    <row r="553" spans="1:14" ht="12.75" customHeight="1">
      <c r="A553" s="92"/>
      <c r="B553" s="12"/>
      <c r="C553" s="93"/>
      <c r="D553" s="12"/>
      <c r="E553" s="94"/>
      <c r="F553" s="94"/>
      <c r="G553" s="95"/>
      <c r="H553" s="95"/>
      <c r="I553" s="94"/>
      <c r="J553" s="94"/>
      <c r="K553" s="95"/>
      <c r="L553" s="95"/>
      <c r="M553" s="94"/>
      <c r="N553" s="94"/>
    </row>
    <row r="554" spans="1:14" s="26" customFormat="1" ht="12.75" customHeight="1">
      <c r="A554" s="96"/>
      <c r="B554" s="97"/>
      <c r="C554" s="98"/>
      <c r="D554" s="97"/>
      <c r="E554" s="94"/>
      <c r="F554" s="94"/>
      <c r="G554" s="94"/>
      <c r="H554" s="94"/>
      <c r="I554" s="94"/>
      <c r="J554" s="94"/>
      <c r="K554" s="94"/>
      <c r="L554" s="94"/>
      <c r="M554" s="94"/>
      <c r="N554" s="94"/>
    </row>
    <row r="555" spans="1:14" s="26" customFormat="1" ht="12.75" customHeight="1">
      <c r="A555" s="99"/>
      <c r="B555" s="97"/>
      <c r="C555" s="98"/>
      <c r="D555" s="97"/>
      <c r="E555" s="94"/>
      <c r="F555" s="94"/>
      <c r="G555" s="94"/>
      <c r="H555" s="94"/>
      <c r="I555" s="94"/>
      <c r="J555" s="94"/>
      <c r="K555" s="94"/>
      <c r="L555" s="94"/>
      <c r="M555" s="94"/>
      <c r="N555" s="94"/>
    </row>
    <row r="556" spans="1:14" ht="12.75" customHeight="1">
      <c r="A556" s="92"/>
      <c r="B556" s="12"/>
      <c r="C556" s="93"/>
      <c r="D556" s="12"/>
      <c r="E556" s="94"/>
      <c r="F556" s="94"/>
      <c r="G556" s="95"/>
      <c r="H556" s="95"/>
      <c r="I556" s="94"/>
      <c r="J556" s="94"/>
      <c r="K556" s="95"/>
      <c r="L556" s="95"/>
      <c r="M556" s="94"/>
      <c r="N556" s="94"/>
    </row>
    <row r="557" spans="1:14" ht="12.75" customHeight="1">
      <c r="A557" s="92"/>
      <c r="B557" s="12"/>
      <c r="C557" s="93"/>
      <c r="D557" s="12"/>
      <c r="E557" s="94"/>
      <c r="F557" s="94"/>
      <c r="G557" s="95"/>
      <c r="H557" s="95"/>
      <c r="I557" s="94"/>
      <c r="J557" s="94"/>
      <c r="K557" s="95"/>
      <c r="L557" s="95"/>
      <c r="M557" s="94"/>
      <c r="N557" s="94"/>
    </row>
    <row r="558" spans="1:14" ht="15">
      <c r="A558" s="92"/>
      <c r="B558" s="12"/>
      <c r="C558" s="93"/>
      <c r="D558" s="12"/>
      <c r="E558" s="94"/>
      <c r="F558" s="94"/>
      <c r="G558" s="95"/>
      <c r="H558" s="95"/>
      <c r="I558" s="94"/>
      <c r="J558" s="94"/>
      <c r="K558" s="95"/>
      <c r="L558" s="95"/>
      <c r="M558" s="94"/>
      <c r="N558" s="94"/>
    </row>
    <row r="559" spans="1:14" ht="12.75" customHeight="1">
      <c r="A559" s="92"/>
      <c r="B559" s="12"/>
      <c r="C559" s="93"/>
      <c r="D559" s="12"/>
      <c r="E559" s="94"/>
      <c r="F559" s="94"/>
      <c r="G559" s="95"/>
      <c r="H559" s="95"/>
      <c r="I559" s="94"/>
      <c r="J559" s="94"/>
      <c r="K559" s="95"/>
      <c r="L559" s="95"/>
      <c r="M559" s="94"/>
      <c r="N559" s="94"/>
    </row>
    <row r="560" spans="1:14" ht="12.75" customHeight="1">
      <c r="A560" s="92"/>
      <c r="B560" s="12"/>
      <c r="C560" s="93"/>
      <c r="D560" s="12"/>
      <c r="E560" s="94"/>
      <c r="F560" s="94"/>
      <c r="G560" s="95"/>
      <c r="H560" s="95"/>
      <c r="I560" s="94"/>
      <c r="J560" s="94"/>
      <c r="K560" s="95"/>
      <c r="L560" s="95"/>
      <c r="M560" s="94"/>
      <c r="N560" s="94"/>
    </row>
    <row r="561" spans="1:14" ht="12.75" customHeight="1">
      <c r="A561" s="92"/>
      <c r="B561" s="12"/>
      <c r="C561" s="93"/>
      <c r="D561" s="12"/>
      <c r="E561" s="94"/>
      <c r="F561" s="94"/>
      <c r="G561" s="95"/>
      <c r="H561" s="95"/>
      <c r="I561" s="94"/>
      <c r="J561" s="94"/>
      <c r="K561" s="95"/>
      <c r="L561" s="95"/>
      <c r="M561" s="94"/>
      <c r="N561" s="94"/>
    </row>
    <row r="562" spans="1:14" ht="12.75" customHeight="1">
      <c r="A562" s="92"/>
      <c r="B562" s="12"/>
      <c r="C562" s="93"/>
      <c r="D562" s="12"/>
      <c r="E562" s="94"/>
      <c r="F562" s="94"/>
      <c r="G562" s="95"/>
      <c r="H562" s="95"/>
      <c r="I562" s="94"/>
      <c r="J562" s="94"/>
      <c r="K562" s="95"/>
      <c r="L562" s="95"/>
      <c r="M562" s="94"/>
      <c r="N562" s="94"/>
    </row>
    <row r="563" spans="1:14" ht="12.75" customHeight="1">
      <c r="A563" s="92"/>
      <c r="B563" s="12"/>
      <c r="C563" s="93"/>
      <c r="D563" s="12"/>
      <c r="E563" s="94"/>
      <c r="F563" s="94"/>
      <c r="G563" s="95"/>
      <c r="H563" s="95"/>
      <c r="I563" s="94"/>
      <c r="J563" s="94"/>
      <c r="K563" s="95"/>
      <c r="L563" s="95"/>
      <c r="M563" s="94"/>
      <c r="N563" s="94"/>
    </row>
    <row r="564" spans="1:14" ht="12.75" customHeight="1">
      <c r="A564" s="92"/>
      <c r="B564" s="12"/>
      <c r="C564" s="93"/>
      <c r="D564" s="12"/>
      <c r="E564" s="94"/>
      <c r="F564" s="94"/>
      <c r="G564" s="95"/>
      <c r="H564" s="95"/>
      <c r="I564" s="94"/>
      <c r="J564" s="94"/>
      <c r="K564" s="95"/>
      <c r="L564" s="95"/>
      <c r="M564" s="94"/>
      <c r="N564" s="94"/>
    </row>
    <row r="565" spans="1:14" ht="11.25" customHeight="1">
      <c r="A565" s="92"/>
      <c r="B565" s="12"/>
      <c r="C565" s="93"/>
      <c r="D565" s="12"/>
      <c r="E565" s="94"/>
      <c r="F565" s="94"/>
      <c r="G565" s="95"/>
      <c r="H565" s="95"/>
      <c r="I565" s="94"/>
      <c r="J565" s="94"/>
      <c r="K565" s="95"/>
      <c r="L565" s="95"/>
      <c r="M565" s="94"/>
      <c r="N565" s="94"/>
    </row>
    <row r="566" spans="1:14" ht="12.75" customHeight="1">
      <c r="A566" s="92"/>
      <c r="B566" s="12"/>
      <c r="C566" s="93"/>
      <c r="D566" s="12"/>
      <c r="E566" s="94"/>
      <c r="F566" s="94"/>
      <c r="G566" s="95"/>
      <c r="H566" s="95"/>
      <c r="I566" s="94"/>
      <c r="J566" s="94"/>
      <c r="K566" s="95"/>
      <c r="L566" s="95"/>
      <c r="M566" s="94"/>
      <c r="N566" s="94"/>
    </row>
    <row r="567" spans="1:14" ht="24.75" customHeight="1">
      <c r="A567" s="92"/>
      <c r="B567" s="12"/>
      <c r="C567" s="93"/>
      <c r="D567" s="100"/>
      <c r="E567" s="94"/>
      <c r="F567" s="94"/>
      <c r="G567" s="95"/>
      <c r="H567" s="95"/>
      <c r="I567" s="94"/>
      <c r="J567" s="94"/>
      <c r="K567" s="95"/>
      <c r="L567" s="95"/>
      <c r="M567" s="94"/>
      <c r="N567" s="94"/>
    </row>
    <row r="568" spans="1:14" ht="12.75" customHeight="1">
      <c r="A568" s="92"/>
      <c r="B568" s="12"/>
      <c r="C568" s="93"/>
      <c r="D568" s="12"/>
      <c r="E568" s="94"/>
      <c r="F568" s="94"/>
      <c r="G568" s="95"/>
      <c r="H568" s="95"/>
      <c r="I568" s="94"/>
      <c r="J568" s="94"/>
      <c r="K568" s="95"/>
      <c r="L568" s="95"/>
      <c r="M568" s="94"/>
      <c r="N568" s="94"/>
    </row>
    <row r="569" spans="1:14" ht="12.75" customHeight="1">
      <c r="A569" s="92"/>
      <c r="B569" s="12"/>
      <c r="C569" s="93"/>
      <c r="D569" s="12"/>
      <c r="E569" s="94"/>
      <c r="F569" s="94"/>
      <c r="G569" s="95"/>
      <c r="H569" s="95"/>
      <c r="I569" s="94"/>
      <c r="J569" s="94"/>
      <c r="K569" s="95"/>
      <c r="L569" s="95"/>
      <c r="M569" s="94"/>
      <c r="N569" s="94"/>
    </row>
    <row r="570" spans="1:14" ht="12.75" customHeight="1">
      <c r="A570" s="92"/>
      <c r="B570" s="12"/>
      <c r="C570" s="93"/>
      <c r="D570" s="12"/>
      <c r="E570" s="94"/>
      <c r="F570" s="94"/>
      <c r="G570" s="95"/>
      <c r="H570" s="95"/>
      <c r="I570" s="94"/>
      <c r="J570" s="94"/>
      <c r="K570" s="95"/>
      <c r="L570" s="95"/>
      <c r="M570" s="94"/>
      <c r="N570" s="94"/>
    </row>
    <row r="571" spans="1:14" ht="12.75" customHeight="1">
      <c r="A571" s="92"/>
      <c r="B571" s="12"/>
      <c r="C571" s="93"/>
      <c r="D571" s="12"/>
      <c r="E571" s="94"/>
      <c r="F571" s="94"/>
      <c r="G571" s="95"/>
      <c r="H571" s="95"/>
      <c r="I571" s="94"/>
      <c r="J571" s="94"/>
      <c r="K571" s="95"/>
      <c r="L571" s="95"/>
      <c r="M571" s="94"/>
      <c r="N571" s="94"/>
    </row>
    <row r="572" spans="1:14" ht="15">
      <c r="A572" s="92"/>
      <c r="B572" s="12"/>
      <c r="C572" s="93"/>
      <c r="D572" s="12"/>
      <c r="E572" s="94"/>
      <c r="F572" s="94"/>
      <c r="G572" s="95"/>
      <c r="H572" s="95"/>
      <c r="I572" s="94"/>
      <c r="J572" s="94"/>
      <c r="K572" s="95"/>
      <c r="L572" s="95"/>
      <c r="M572" s="94"/>
      <c r="N572" s="94"/>
    </row>
    <row r="573" spans="1:14" ht="15">
      <c r="A573" s="92"/>
      <c r="B573" s="98"/>
      <c r="C573" s="12"/>
      <c r="D573" s="97"/>
      <c r="E573" s="94"/>
      <c r="F573" s="94"/>
      <c r="G573" s="94"/>
      <c r="H573" s="94"/>
      <c r="I573" s="94"/>
      <c r="J573" s="94"/>
      <c r="K573" s="95"/>
      <c r="L573" s="95"/>
      <c r="M573" s="94"/>
      <c r="N573" s="94"/>
    </row>
    <row r="574" spans="1:14" ht="13.5" customHeight="1">
      <c r="A574" s="92"/>
      <c r="B574" s="12"/>
      <c r="C574" s="93"/>
      <c r="D574" s="12"/>
      <c r="E574" s="94"/>
      <c r="F574" s="94"/>
      <c r="G574" s="95"/>
      <c r="H574" s="95"/>
      <c r="I574" s="94"/>
      <c r="J574" s="94"/>
      <c r="K574" s="95"/>
      <c r="L574" s="95"/>
      <c r="M574" s="94"/>
      <c r="N574" s="94"/>
    </row>
    <row r="575" spans="1:14" ht="13.5" customHeight="1">
      <c r="A575" s="92"/>
      <c r="B575" s="12"/>
      <c r="C575" s="93"/>
      <c r="D575" s="12"/>
      <c r="E575" s="94"/>
      <c r="F575" s="94"/>
      <c r="G575" s="95"/>
      <c r="H575" s="95"/>
      <c r="I575" s="94"/>
      <c r="J575" s="94"/>
      <c r="K575" s="95"/>
      <c r="L575" s="95"/>
      <c r="M575" s="94"/>
      <c r="N575" s="94"/>
    </row>
    <row r="576" spans="1:14" ht="15">
      <c r="A576" s="92"/>
      <c r="B576" s="12"/>
      <c r="C576" s="93"/>
      <c r="D576" s="12"/>
      <c r="E576" s="94"/>
      <c r="F576" s="94"/>
      <c r="G576" s="95"/>
      <c r="H576" s="95"/>
      <c r="I576" s="94"/>
      <c r="J576" s="94"/>
      <c r="K576" s="95"/>
      <c r="L576" s="95"/>
      <c r="M576" s="94"/>
      <c r="N576" s="94"/>
    </row>
    <row r="577" spans="1:14" s="26" customFormat="1" ht="12.75" customHeight="1">
      <c r="A577" s="99"/>
      <c r="B577" s="97"/>
      <c r="C577" s="98"/>
      <c r="D577" s="97"/>
      <c r="E577" s="94"/>
      <c r="F577" s="94"/>
      <c r="G577" s="94"/>
      <c r="H577" s="94"/>
      <c r="I577" s="94"/>
      <c r="J577" s="94"/>
      <c r="K577" s="94"/>
      <c r="L577" s="94"/>
      <c r="M577" s="94"/>
      <c r="N577" s="94"/>
    </row>
    <row r="578" spans="1:14" ht="12.75" customHeight="1">
      <c r="A578" s="92"/>
      <c r="B578" s="12"/>
      <c r="C578" s="93"/>
      <c r="D578" s="12"/>
      <c r="E578" s="94"/>
      <c r="F578" s="94"/>
      <c r="G578" s="95"/>
      <c r="H578" s="95"/>
      <c r="I578" s="94"/>
      <c r="J578" s="94"/>
      <c r="K578" s="95"/>
      <c r="L578" s="95"/>
      <c r="M578" s="94"/>
      <c r="N578" s="94"/>
    </row>
    <row r="579" spans="1:14" ht="15">
      <c r="A579" s="92"/>
      <c r="B579" s="12"/>
      <c r="C579" s="93"/>
      <c r="D579" s="12"/>
      <c r="E579" s="94"/>
      <c r="F579" s="94"/>
      <c r="G579" s="95"/>
      <c r="H579" s="95"/>
      <c r="I579" s="94"/>
      <c r="J579" s="94"/>
      <c r="K579" s="95"/>
      <c r="L579" s="95"/>
      <c r="M579" s="94"/>
      <c r="N579" s="94"/>
    </row>
    <row r="580" spans="1:14" ht="12.75" customHeight="1">
      <c r="A580" s="92"/>
      <c r="B580" s="12"/>
      <c r="C580" s="93"/>
      <c r="D580" s="12"/>
      <c r="E580" s="94"/>
      <c r="F580" s="94"/>
      <c r="G580" s="95"/>
      <c r="H580" s="95"/>
      <c r="I580" s="94"/>
      <c r="J580" s="94"/>
      <c r="K580" s="95"/>
      <c r="L580" s="95"/>
      <c r="M580" s="94"/>
      <c r="N580" s="94"/>
    </row>
    <row r="581" spans="1:14" ht="12.75" customHeight="1">
      <c r="A581" s="92"/>
      <c r="B581" s="12"/>
      <c r="C581" s="93"/>
      <c r="D581" s="12"/>
      <c r="E581" s="94"/>
      <c r="F581" s="94"/>
      <c r="G581" s="95"/>
      <c r="H581" s="95"/>
      <c r="I581" s="94"/>
      <c r="J581" s="94"/>
      <c r="K581" s="95"/>
      <c r="L581" s="95"/>
      <c r="M581" s="94"/>
      <c r="N581" s="94"/>
    </row>
    <row r="582" spans="1:14" ht="12.75" customHeight="1">
      <c r="A582" s="92"/>
      <c r="B582" s="12"/>
      <c r="C582" s="93"/>
      <c r="D582" s="12"/>
      <c r="E582" s="94"/>
      <c r="F582" s="94"/>
      <c r="G582" s="95"/>
      <c r="H582" s="95"/>
      <c r="I582" s="94"/>
      <c r="J582" s="94"/>
      <c r="K582" s="95"/>
      <c r="L582" s="95"/>
      <c r="M582" s="94"/>
      <c r="N582" s="94"/>
    </row>
    <row r="583" spans="1:14" ht="12.75" customHeight="1">
      <c r="A583" s="92"/>
      <c r="B583" s="12"/>
      <c r="C583" s="93"/>
      <c r="D583" s="12"/>
      <c r="E583" s="94"/>
      <c r="F583" s="94"/>
      <c r="G583" s="95"/>
      <c r="H583" s="95"/>
      <c r="I583" s="94"/>
      <c r="J583" s="94"/>
      <c r="K583" s="95"/>
      <c r="L583" s="95"/>
      <c r="M583" s="94"/>
      <c r="N583" s="94"/>
    </row>
    <row r="584" spans="1:14" ht="11.25" customHeight="1">
      <c r="A584" s="92"/>
      <c r="B584" s="12"/>
      <c r="C584" s="93"/>
      <c r="D584" s="12"/>
      <c r="E584" s="94"/>
      <c r="F584" s="94"/>
      <c r="G584" s="95"/>
      <c r="H584" s="95"/>
      <c r="I584" s="94"/>
      <c r="J584" s="94"/>
      <c r="K584" s="95"/>
      <c r="L584" s="95"/>
      <c r="M584" s="94"/>
      <c r="N584" s="94"/>
    </row>
    <row r="585" spans="1:14" ht="12.75" customHeight="1">
      <c r="A585" s="92"/>
      <c r="B585" s="12"/>
      <c r="C585" s="93"/>
      <c r="D585" s="12"/>
      <c r="E585" s="94"/>
      <c r="F585" s="94"/>
      <c r="G585" s="95"/>
      <c r="H585" s="95"/>
      <c r="I585" s="94"/>
      <c r="J585" s="94"/>
      <c r="K585" s="95"/>
      <c r="L585" s="95"/>
      <c r="M585" s="94"/>
      <c r="N585" s="94"/>
    </row>
    <row r="586" spans="1:14" ht="12.75" customHeight="1">
      <c r="A586" s="92"/>
      <c r="B586" s="12"/>
      <c r="C586" s="93"/>
      <c r="D586" s="12"/>
      <c r="E586" s="94"/>
      <c r="F586" s="94"/>
      <c r="G586" s="95"/>
      <c r="H586" s="95"/>
      <c r="I586" s="94"/>
      <c r="J586" s="94"/>
      <c r="K586" s="95"/>
      <c r="L586" s="95"/>
      <c r="M586" s="94"/>
      <c r="N586" s="94"/>
    </row>
    <row r="587" spans="1:14" ht="13.5" customHeight="1">
      <c r="A587" s="92"/>
      <c r="B587" s="12"/>
      <c r="C587" s="93"/>
      <c r="D587" s="12"/>
      <c r="E587" s="94"/>
      <c r="F587" s="94"/>
      <c r="G587" s="95"/>
      <c r="H587" s="95"/>
      <c r="I587" s="94"/>
      <c r="J587" s="94"/>
      <c r="K587" s="95"/>
      <c r="L587" s="95"/>
      <c r="M587" s="94"/>
      <c r="N587" s="94"/>
    </row>
    <row r="588" spans="1:14" ht="25.5" customHeight="1">
      <c r="A588" s="92"/>
      <c r="B588" s="12"/>
      <c r="C588" s="93"/>
      <c r="D588" s="101"/>
      <c r="E588" s="94"/>
      <c r="F588" s="94"/>
      <c r="G588" s="95"/>
      <c r="H588" s="95"/>
      <c r="I588" s="94"/>
      <c r="J588" s="94"/>
      <c r="K588" s="95"/>
      <c r="L588" s="95"/>
      <c r="M588" s="94"/>
      <c r="N588" s="94"/>
    </row>
    <row r="589" spans="1:14" ht="12.75" customHeight="1">
      <c r="A589" s="92"/>
      <c r="B589" s="12"/>
      <c r="C589" s="93"/>
      <c r="D589" s="12"/>
      <c r="E589" s="94"/>
      <c r="F589" s="94"/>
      <c r="G589" s="95"/>
      <c r="H589" s="95"/>
      <c r="I589" s="94"/>
      <c r="J589" s="94"/>
      <c r="K589" s="95"/>
      <c r="L589" s="95"/>
      <c r="M589" s="94"/>
      <c r="N589" s="94"/>
    </row>
    <row r="590" spans="1:14" ht="12.75" customHeight="1">
      <c r="A590" s="92"/>
      <c r="B590" s="12"/>
      <c r="C590" s="93"/>
      <c r="D590" s="12"/>
      <c r="E590" s="94"/>
      <c r="F590" s="94"/>
      <c r="G590" s="95"/>
      <c r="H590" s="95"/>
      <c r="I590" s="94"/>
      <c r="J590" s="94"/>
      <c r="K590" s="95"/>
      <c r="L590" s="95"/>
      <c r="M590" s="94"/>
      <c r="N590" s="94"/>
    </row>
    <row r="591" spans="1:14" ht="12.75" customHeight="1">
      <c r="A591" s="92"/>
      <c r="B591" s="12"/>
      <c r="C591" s="93"/>
      <c r="D591" s="12"/>
      <c r="E591" s="94"/>
      <c r="F591" s="94"/>
      <c r="G591" s="95"/>
      <c r="H591" s="95"/>
      <c r="I591" s="94"/>
      <c r="J591" s="94"/>
      <c r="K591" s="95"/>
      <c r="L591" s="95"/>
      <c r="M591" s="94"/>
      <c r="N591" s="94"/>
    </row>
    <row r="592" spans="1:14" ht="15">
      <c r="A592" s="92"/>
      <c r="B592" s="12"/>
      <c r="C592" s="93"/>
      <c r="D592" s="12"/>
      <c r="E592" s="94"/>
      <c r="F592" s="94"/>
      <c r="G592" s="95"/>
      <c r="H592" s="95"/>
      <c r="I592" s="94"/>
      <c r="J592" s="94"/>
      <c r="K592" s="95"/>
      <c r="L592" s="95"/>
      <c r="M592" s="94"/>
      <c r="N592" s="94"/>
    </row>
    <row r="593" spans="1:14" ht="12.75" customHeight="1">
      <c r="A593" s="92"/>
      <c r="B593" s="12"/>
      <c r="C593" s="93"/>
      <c r="D593" s="12"/>
      <c r="E593" s="94"/>
      <c r="F593" s="94"/>
      <c r="G593" s="95"/>
      <c r="H593" s="95"/>
      <c r="I593" s="94"/>
      <c r="J593" s="94"/>
      <c r="K593" s="95"/>
      <c r="L593" s="95"/>
      <c r="M593" s="94"/>
      <c r="N593" s="94"/>
    </row>
    <row r="594" spans="1:14" s="26" customFormat="1" ht="12.75" customHeight="1">
      <c r="A594" s="99"/>
      <c r="B594" s="97"/>
      <c r="C594" s="98"/>
      <c r="D594" s="97"/>
      <c r="E594" s="94"/>
      <c r="F594" s="94"/>
      <c r="G594" s="94"/>
      <c r="H594" s="94"/>
      <c r="I594" s="94"/>
      <c r="J594" s="94"/>
      <c r="K594" s="94"/>
      <c r="L594" s="94"/>
      <c r="M594" s="94"/>
      <c r="N594" s="94"/>
    </row>
    <row r="595" spans="1:14" ht="16.5" customHeight="1">
      <c r="A595" s="92"/>
      <c r="B595" s="12"/>
      <c r="C595" s="93"/>
      <c r="D595" s="12"/>
      <c r="E595" s="94"/>
      <c r="F595" s="94"/>
      <c r="G595" s="95"/>
      <c r="H595" s="95"/>
      <c r="I595" s="94"/>
      <c r="J595" s="94"/>
      <c r="K595" s="95"/>
      <c r="L595" s="95"/>
      <c r="M595" s="94"/>
      <c r="N595" s="94"/>
    </row>
    <row r="596" spans="1:14" ht="15">
      <c r="A596" s="92"/>
      <c r="B596" s="12"/>
      <c r="C596" s="93"/>
      <c r="D596" s="12"/>
      <c r="E596" s="94"/>
      <c r="F596" s="94"/>
      <c r="G596" s="95"/>
      <c r="H596" s="95"/>
      <c r="I596" s="94"/>
      <c r="J596" s="94"/>
      <c r="K596" s="95"/>
      <c r="L596" s="95"/>
      <c r="M596" s="94"/>
      <c r="N596" s="94"/>
    </row>
    <row r="597" spans="1:14" s="26" customFormat="1" ht="14.25">
      <c r="A597" s="99"/>
      <c r="B597" s="97"/>
      <c r="C597" s="98"/>
      <c r="D597" s="97"/>
      <c r="E597" s="94"/>
      <c r="F597" s="94"/>
      <c r="G597" s="94"/>
      <c r="H597" s="94"/>
      <c r="I597" s="94"/>
      <c r="J597" s="94"/>
      <c r="K597" s="94"/>
      <c r="L597" s="94"/>
      <c r="M597" s="94"/>
      <c r="N597" s="94"/>
    </row>
    <row r="598" spans="1:14" ht="24.75" customHeight="1">
      <c r="A598" s="92"/>
      <c r="B598" s="12"/>
      <c r="C598" s="93"/>
      <c r="D598" s="100"/>
      <c r="E598" s="94"/>
      <c r="F598" s="94"/>
      <c r="G598" s="95"/>
      <c r="H598" s="95"/>
      <c r="I598" s="94"/>
      <c r="J598" s="94"/>
      <c r="K598" s="95"/>
      <c r="L598" s="95"/>
      <c r="M598" s="94"/>
      <c r="N598" s="94"/>
    </row>
    <row r="599" spans="1:14" ht="16.5" customHeight="1">
      <c r="A599" s="92"/>
      <c r="B599" s="12"/>
      <c r="C599" s="93"/>
      <c r="D599" s="12"/>
      <c r="E599" s="94"/>
      <c r="F599" s="94"/>
      <c r="G599" s="95"/>
      <c r="H599" s="95"/>
      <c r="I599" s="94"/>
      <c r="J599" s="94"/>
      <c r="K599" s="95"/>
      <c r="L599" s="95"/>
      <c r="M599" s="94"/>
      <c r="N599" s="94"/>
    </row>
    <row r="600" spans="1:14" ht="14.25" customHeight="1">
      <c r="A600" s="92"/>
      <c r="B600" s="12"/>
      <c r="C600" s="93"/>
      <c r="D600" s="12"/>
      <c r="E600" s="94"/>
      <c r="F600" s="94"/>
      <c r="G600" s="95"/>
      <c r="H600" s="95"/>
      <c r="I600" s="94"/>
      <c r="J600" s="94"/>
      <c r="K600" s="95"/>
      <c r="L600" s="95"/>
      <c r="M600" s="94"/>
      <c r="N600" s="94"/>
    </row>
    <row r="601" spans="1:14" ht="12.75" customHeight="1">
      <c r="A601" s="92"/>
      <c r="B601" s="12"/>
      <c r="C601" s="93"/>
      <c r="D601" s="12"/>
      <c r="E601" s="94"/>
      <c r="F601" s="94"/>
      <c r="G601" s="95"/>
      <c r="H601" s="95"/>
      <c r="I601" s="94"/>
      <c r="J601" s="94"/>
      <c r="K601" s="95"/>
      <c r="L601" s="95"/>
      <c r="M601" s="94"/>
      <c r="N601" s="94"/>
    </row>
    <row r="602" spans="1:14" ht="15">
      <c r="A602" s="92"/>
      <c r="B602" s="12"/>
      <c r="C602" s="93"/>
      <c r="D602" s="12"/>
      <c r="E602" s="94"/>
      <c r="F602" s="94"/>
      <c r="G602" s="95"/>
      <c r="H602" s="95"/>
      <c r="I602" s="94"/>
      <c r="J602" s="94"/>
      <c r="K602" s="95"/>
      <c r="L602" s="95"/>
      <c r="M602" s="94"/>
      <c r="N602" s="94"/>
    </row>
    <row r="603" spans="1:14" ht="15">
      <c r="A603" s="92"/>
      <c r="B603" s="12"/>
      <c r="C603" s="93"/>
      <c r="D603" s="12"/>
      <c r="E603" s="94"/>
      <c r="F603" s="94"/>
      <c r="G603" s="95"/>
      <c r="H603" s="95"/>
      <c r="I603" s="94"/>
      <c r="J603" s="94"/>
      <c r="K603" s="95"/>
      <c r="L603" s="95"/>
      <c r="M603" s="94"/>
      <c r="N603" s="94"/>
    </row>
    <row r="604" spans="1:14" ht="15">
      <c r="A604" s="92"/>
      <c r="B604" s="12"/>
      <c r="C604" s="93"/>
      <c r="D604" s="12"/>
      <c r="E604" s="94"/>
      <c r="F604" s="94"/>
      <c r="G604" s="95"/>
      <c r="H604" s="95"/>
      <c r="I604" s="94"/>
      <c r="J604" s="94"/>
      <c r="K604" s="95"/>
      <c r="L604" s="95"/>
      <c r="M604" s="94"/>
      <c r="N604" s="94"/>
    </row>
    <row r="605" spans="1:14" ht="14.25" customHeight="1">
      <c r="A605" s="92"/>
      <c r="B605" s="12"/>
      <c r="C605" s="93"/>
      <c r="D605" s="12"/>
      <c r="E605" s="94"/>
      <c r="F605" s="94"/>
      <c r="G605" s="95"/>
      <c r="H605" s="95"/>
      <c r="I605" s="94"/>
      <c r="J605" s="94"/>
      <c r="K605" s="95"/>
      <c r="L605" s="95"/>
      <c r="M605" s="94"/>
      <c r="N605" s="94"/>
    </row>
    <row r="606" spans="1:14" ht="14.25" customHeight="1">
      <c r="A606" s="92"/>
      <c r="B606" s="12"/>
      <c r="C606" s="93"/>
      <c r="D606" s="12"/>
      <c r="E606" s="94"/>
      <c r="F606" s="94"/>
      <c r="G606" s="95"/>
      <c r="H606" s="95"/>
      <c r="I606" s="94"/>
      <c r="J606" s="94"/>
      <c r="K606" s="95"/>
      <c r="L606" s="95"/>
      <c r="M606" s="94"/>
      <c r="N606" s="94"/>
    </row>
    <row r="607" spans="1:14" ht="12.75" customHeight="1">
      <c r="A607" s="92"/>
      <c r="B607" s="12"/>
      <c r="C607" s="93"/>
      <c r="D607" s="12"/>
      <c r="E607" s="94"/>
      <c r="F607" s="94"/>
      <c r="G607" s="95"/>
      <c r="H607" s="95"/>
      <c r="I607" s="94"/>
      <c r="J607" s="94"/>
      <c r="K607" s="95"/>
      <c r="L607" s="95"/>
      <c r="M607" s="94"/>
      <c r="N607" s="94"/>
    </row>
    <row r="608" spans="1:14" ht="12.75" customHeight="1">
      <c r="A608" s="92"/>
      <c r="B608" s="12"/>
      <c r="C608" s="93"/>
      <c r="D608" s="12"/>
      <c r="E608" s="94"/>
      <c r="F608" s="94"/>
      <c r="G608" s="95"/>
      <c r="H608" s="95"/>
      <c r="I608" s="94"/>
      <c r="J608" s="94"/>
      <c r="K608" s="95"/>
      <c r="L608" s="95"/>
      <c r="M608" s="94"/>
      <c r="N608" s="94"/>
    </row>
    <row r="609" spans="1:14" s="26" customFormat="1" ht="12.75" customHeight="1">
      <c r="A609" s="96"/>
      <c r="B609" s="97"/>
      <c r="C609" s="98"/>
      <c r="D609" s="97"/>
      <c r="E609" s="94"/>
      <c r="F609" s="94"/>
      <c r="G609" s="94"/>
      <c r="H609" s="94"/>
      <c r="I609" s="94"/>
      <c r="J609" s="94"/>
      <c r="K609" s="94"/>
      <c r="L609" s="94"/>
      <c r="M609" s="94"/>
      <c r="N609" s="94"/>
    </row>
    <row r="610" spans="1:14" s="26" customFormat="1" ht="12.75" customHeight="1">
      <c r="A610" s="102"/>
      <c r="B610" s="97"/>
      <c r="C610" s="98"/>
      <c r="D610" s="97"/>
      <c r="E610" s="94"/>
      <c r="F610" s="94"/>
      <c r="G610" s="94"/>
      <c r="H610" s="94"/>
      <c r="I610" s="94"/>
      <c r="J610" s="94"/>
      <c r="K610" s="94"/>
      <c r="L610" s="94"/>
      <c r="M610" s="94"/>
      <c r="N610" s="94"/>
    </row>
    <row r="611" spans="1:14" ht="12" customHeight="1">
      <c r="A611" s="102"/>
      <c r="B611" s="12"/>
      <c r="C611" s="98"/>
      <c r="D611" s="12"/>
      <c r="E611" s="94"/>
      <c r="F611" s="94"/>
      <c r="G611" s="95"/>
      <c r="H611" s="95"/>
      <c r="I611" s="94"/>
      <c r="J611" s="94"/>
      <c r="K611" s="95"/>
      <c r="L611" s="95"/>
      <c r="M611" s="94"/>
      <c r="N611" s="94"/>
    </row>
    <row r="612" spans="1:14" ht="12.75" customHeight="1">
      <c r="A612" s="102"/>
      <c r="B612" s="97"/>
      <c r="C612" s="93"/>
      <c r="D612" s="12"/>
      <c r="E612" s="94"/>
      <c r="F612" s="94"/>
      <c r="G612" s="95"/>
      <c r="H612" s="95"/>
      <c r="I612" s="94"/>
      <c r="J612" s="94"/>
      <c r="K612" s="95"/>
      <c r="L612" s="95"/>
      <c r="M612" s="94"/>
      <c r="N612" s="94"/>
    </row>
    <row r="613" spans="1:14" ht="24.75" customHeight="1">
      <c r="A613" s="102"/>
      <c r="B613" s="97"/>
      <c r="C613" s="93"/>
      <c r="D613" s="100"/>
      <c r="E613" s="94"/>
      <c r="F613" s="94"/>
      <c r="G613" s="95"/>
      <c r="H613" s="95"/>
      <c r="I613" s="94"/>
      <c r="J613" s="94"/>
      <c r="K613" s="95"/>
      <c r="L613" s="95"/>
      <c r="M613" s="94"/>
      <c r="N613" s="94"/>
    </row>
    <row r="614" spans="1:14" ht="12.75" customHeight="1">
      <c r="A614" s="102"/>
      <c r="B614" s="97"/>
      <c r="C614" s="93"/>
      <c r="D614" s="12"/>
      <c r="E614" s="94"/>
      <c r="F614" s="94"/>
      <c r="G614" s="95"/>
      <c r="H614" s="95"/>
      <c r="I614" s="94"/>
      <c r="J614" s="94"/>
      <c r="K614" s="95"/>
      <c r="L614" s="95"/>
      <c r="M614" s="94"/>
      <c r="N614" s="94"/>
    </row>
    <row r="615" spans="1:14" ht="12.75" customHeight="1">
      <c r="A615" s="102"/>
      <c r="B615" s="97"/>
      <c r="C615" s="93"/>
      <c r="D615" s="12"/>
      <c r="E615" s="94"/>
      <c r="F615" s="94"/>
      <c r="G615" s="95"/>
      <c r="H615" s="95"/>
      <c r="I615" s="94"/>
      <c r="J615" s="94"/>
      <c r="K615" s="95"/>
      <c r="L615" s="95"/>
      <c r="M615" s="94"/>
      <c r="N615" s="94"/>
    </row>
    <row r="616" spans="1:14" ht="12.75" customHeight="1">
      <c r="A616" s="102"/>
      <c r="B616" s="97"/>
      <c r="C616" s="93"/>
      <c r="D616" s="12"/>
      <c r="E616" s="94"/>
      <c r="F616" s="94"/>
      <c r="G616" s="94"/>
      <c r="H616" s="94"/>
      <c r="I616" s="94"/>
      <c r="J616" s="94"/>
      <c r="K616" s="95"/>
      <c r="L616" s="95"/>
      <c r="M616" s="94"/>
      <c r="N616" s="94"/>
    </row>
    <row r="617" spans="1:14" s="26" customFormat="1" ht="12.75" customHeight="1">
      <c r="A617" s="99"/>
      <c r="B617" s="97"/>
      <c r="C617" s="98"/>
      <c r="D617" s="97"/>
      <c r="E617" s="94"/>
      <c r="F617" s="94"/>
      <c r="G617" s="94"/>
      <c r="H617" s="94"/>
      <c r="I617" s="94"/>
      <c r="J617" s="94"/>
      <c r="K617" s="94"/>
      <c r="L617" s="94"/>
      <c r="M617" s="94"/>
      <c r="N617" s="94"/>
    </row>
    <row r="618" spans="1:14" ht="14.25" customHeight="1">
      <c r="A618" s="92"/>
      <c r="B618" s="12"/>
      <c r="C618" s="93"/>
      <c r="D618" s="12"/>
      <c r="E618" s="94"/>
      <c r="F618" s="94"/>
      <c r="G618" s="95"/>
      <c r="H618" s="95"/>
      <c r="I618" s="94"/>
      <c r="J618" s="94"/>
      <c r="K618" s="95"/>
      <c r="L618" s="95"/>
      <c r="M618" s="94"/>
      <c r="N618" s="94"/>
    </row>
    <row r="619" spans="1:14" ht="12.75" customHeight="1">
      <c r="A619" s="102"/>
      <c r="B619" s="97"/>
      <c r="C619" s="93"/>
      <c r="D619" s="12"/>
      <c r="E619" s="94"/>
      <c r="F619" s="94"/>
      <c r="G619" s="95"/>
      <c r="H619" s="95"/>
      <c r="I619" s="94"/>
      <c r="J619" s="94"/>
      <c r="K619" s="95"/>
      <c r="L619" s="95"/>
      <c r="M619" s="94"/>
      <c r="N619" s="94"/>
    </row>
    <row r="620" spans="1:14" ht="15">
      <c r="A620" s="92"/>
      <c r="B620" s="93"/>
      <c r="C620" s="93"/>
      <c r="D620" s="12"/>
      <c r="E620" s="94"/>
      <c r="F620" s="94"/>
      <c r="G620" s="95"/>
      <c r="H620" s="95"/>
      <c r="I620" s="94"/>
      <c r="J620" s="94"/>
      <c r="K620" s="95"/>
      <c r="L620" s="95"/>
      <c r="M620" s="94"/>
      <c r="N620" s="94"/>
    </row>
    <row r="621" spans="1:14" s="26" customFormat="1" ht="12.75" customHeight="1">
      <c r="A621" s="99"/>
      <c r="B621" s="98"/>
      <c r="C621" s="98"/>
      <c r="D621" s="97"/>
      <c r="E621" s="94"/>
      <c r="F621" s="94"/>
      <c r="G621" s="94"/>
      <c r="H621" s="94"/>
      <c r="I621" s="94"/>
      <c r="J621" s="94"/>
      <c r="K621" s="94"/>
      <c r="L621" s="94"/>
      <c r="M621" s="94"/>
      <c r="N621" s="94"/>
    </row>
    <row r="622" spans="1:14" s="26" customFormat="1" ht="12.75" customHeight="1">
      <c r="A622" s="99"/>
      <c r="B622" s="98"/>
      <c r="C622" s="93"/>
      <c r="D622" s="12"/>
      <c r="E622" s="94"/>
      <c r="F622" s="94"/>
      <c r="G622" s="95"/>
      <c r="H622" s="94"/>
      <c r="I622" s="94"/>
      <c r="J622" s="94"/>
      <c r="K622" s="94"/>
      <c r="L622" s="94"/>
      <c r="M622" s="94"/>
      <c r="N622" s="94"/>
    </row>
    <row r="623" spans="1:14" ht="12.75" customHeight="1">
      <c r="A623" s="92"/>
      <c r="B623" s="93"/>
      <c r="C623" s="93"/>
      <c r="D623" s="12"/>
      <c r="E623" s="94"/>
      <c r="F623" s="94"/>
      <c r="G623" s="95"/>
      <c r="H623" s="95"/>
      <c r="I623" s="94"/>
      <c r="J623" s="94"/>
      <c r="K623" s="95"/>
      <c r="L623" s="95"/>
      <c r="M623" s="94"/>
      <c r="N623" s="94"/>
    </row>
    <row r="624" spans="1:14" ht="12.75" customHeight="1">
      <c r="A624" s="92"/>
      <c r="B624" s="93"/>
      <c r="C624" s="93"/>
      <c r="D624" s="12"/>
      <c r="E624" s="94"/>
      <c r="F624" s="94"/>
      <c r="G624" s="95"/>
      <c r="H624" s="95"/>
      <c r="I624" s="94"/>
      <c r="J624" s="94"/>
      <c r="K624" s="95"/>
      <c r="L624" s="95"/>
      <c r="M624" s="94"/>
      <c r="N624" s="94"/>
    </row>
    <row r="625" spans="1:14" s="26" customFormat="1" ht="12.75" customHeight="1">
      <c r="A625" s="99"/>
      <c r="B625" s="98"/>
      <c r="C625" s="98"/>
      <c r="D625" s="97"/>
      <c r="E625" s="94"/>
      <c r="F625" s="94"/>
      <c r="G625" s="94"/>
      <c r="H625" s="94"/>
      <c r="I625" s="94"/>
      <c r="J625" s="94"/>
      <c r="K625" s="94"/>
      <c r="L625" s="94"/>
      <c r="M625" s="94"/>
      <c r="N625" s="94"/>
    </row>
    <row r="626" spans="1:14" ht="13.5" customHeight="1">
      <c r="A626" s="92"/>
      <c r="B626" s="93"/>
      <c r="C626" s="93"/>
      <c r="D626" s="12"/>
      <c r="E626" s="94"/>
      <c r="F626" s="94"/>
      <c r="G626" s="95"/>
      <c r="H626" s="95"/>
      <c r="I626" s="94"/>
      <c r="J626" s="94"/>
      <c r="K626" s="95"/>
      <c r="L626" s="95"/>
      <c r="M626" s="94"/>
      <c r="N626" s="94"/>
    </row>
    <row r="627" spans="1:14" ht="12.75" customHeight="1">
      <c r="A627" s="92"/>
      <c r="B627" s="93"/>
      <c r="C627" s="93"/>
      <c r="D627" s="12"/>
      <c r="E627" s="94"/>
      <c r="F627" s="94"/>
      <c r="G627" s="95"/>
      <c r="H627" s="95"/>
      <c r="I627" s="94"/>
      <c r="J627" s="94"/>
      <c r="K627" s="95"/>
      <c r="L627" s="95"/>
      <c r="M627" s="94"/>
      <c r="N627" s="94"/>
    </row>
    <row r="628" spans="1:14" s="26" customFormat="1" ht="12.75" customHeight="1">
      <c r="A628" s="99"/>
      <c r="B628" s="98"/>
      <c r="C628" s="98"/>
      <c r="D628" s="97"/>
      <c r="E628" s="94"/>
      <c r="F628" s="94"/>
      <c r="G628" s="94"/>
      <c r="H628" s="94"/>
      <c r="I628" s="94"/>
      <c r="J628" s="94"/>
      <c r="K628" s="94"/>
      <c r="L628" s="94"/>
      <c r="M628" s="94"/>
      <c r="N628" s="94"/>
    </row>
    <row r="629" spans="1:14" ht="12" customHeight="1">
      <c r="A629" s="92"/>
      <c r="B629" s="93"/>
      <c r="C629" s="93"/>
      <c r="D629" s="12"/>
      <c r="E629" s="94"/>
      <c r="F629" s="94"/>
      <c r="G629" s="95"/>
      <c r="H629" s="95"/>
      <c r="I629" s="94"/>
      <c r="J629" s="94"/>
      <c r="K629" s="95"/>
      <c r="L629" s="95"/>
      <c r="M629" s="94"/>
      <c r="N629" s="94"/>
    </row>
    <row r="630" spans="1:14" ht="14.25" customHeight="1">
      <c r="A630" s="92"/>
      <c r="B630" s="93"/>
      <c r="C630" s="93"/>
      <c r="D630" s="12"/>
      <c r="E630" s="94"/>
      <c r="F630" s="94"/>
      <c r="G630" s="95"/>
      <c r="H630" s="95"/>
      <c r="I630" s="94"/>
      <c r="J630" s="94"/>
      <c r="K630" s="95"/>
      <c r="L630" s="95"/>
      <c r="M630" s="94"/>
      <c r="N630" s="94"/>
    </row>
    <row r="631" spans="1:14" ht="12.75" customHeight="1">
      <c r="A631" s="92"/>
      <c r="B631" s="93"/>
      <c r="C631" s="93"/>
      <c r="D631" s="12"/>
      <c r="E631" s="94"/>
      <c r="F631" s="94"/>
      <c r="G631" s="95"/>
      <c r="H631" s="95"/>
      <c r="I631" s="94"/>
      <c r="J631" s="94"/>
      <c r="K631" s="95"/>
      <c r="L631" s="95"/>
      <c r="M631" s="94"/>
      <c r="N631" s="94"/>
    </row>
    <row r="632" spans="1:14" ht="12.75" customHeight="1">
      <c r="A632" s="92"/>
      <c r="B632" s="93"/>
      <c r="C632" s="93"/>
      <c r="D632" s="12"/>
      <c r="E632" s="94"/>
      <c r="F632" s="94"/>
      <c r="G632" s="95"/>
      <c r="H632" s="95"/>
      <c r="I632" s="94"/>
      <c r="J632" s="94"/>
      <c r="K632" s="95"/>
      <c r="L632" s="95"/>
      <c r="M632" s="94"/>
      <c r="N632" s="94"/>
    </row>
    <row r="633" spans="1:14" ht="12.75" customHeight="1">
      <c r="A633" s="92"/>
      <c r="B633" s="93"/>
      <c r="C633" s="93"/>
      <c r="D633" s="12"/>
      <c r="E633" s="94"/>
      <c r="F633" s="94"/>
      <c r="G633" s="95"/>
      <c r="H633" s="95"/>
      <c r="I633" s="94"/>
      <c r="J633" s="94"/>
      <c r="K633" s="95"/>
      <c r="L633" s="95"/>
      <c r="M633" s="94"/>
      <c r="N633" s="94"/>
    </row>
    <row r="634" spans="1:14" s="26" customFormat="1" ht="12.75" customHeight="1">
      <c r="A634" s="99"/>
      <c r="B634" s="98"/>
      <c r="C634" s="98"/>
      <c r="D634" s="97"/>
      <c r="E634" s="94"/>
      <c r="F634" s="94"/>
      <c r="G634" s="94"/>
      <c r="H634" s="94"/>
      <c r="I634" s="94"/>
      <c r="J634" s="94"/>
      <c r="K634" s="94"/>
      <c r="L634" s="94"/>
      <c r="M634" s="94"/>
      <c r="N634" s="94"/>
    </row>
    <row r="635" spans="1:14" ht="12.75" customHeight="1">
      <c r="A635" s="92"/>
      <c r="B635" s="93"/>
      <c r="C635" s="93"/>
      <c r="D635" s="12"/>
      <c r="E635" s="94"/>
      <c r="F635" s="94"/>
      <c r="G635" s="95"/>
      <c r="H635" s="95"/>
      <c r="I635" s="94"/>
      <c r="J635" s="94"/>
      <c r="K635" s="95"/>
      <c r="L635" s="95"/>
      <c r="M635" s="94"/>
      <c r="N635" s="94"/>
    </row>
    <row r="636" spans="1:14" ht="12.75" customHeight="1">
      <c r="A636" s="92"/>
      <c r="B636" s="93"/>
      <c r="C636" s="93"/>
      <c r="D636" s="103"/>
      <c r="E636" s="94"/>
      <c r="F636" s="94"/>
      <c r="G636" s="95"/>
      <c r="H636" s="95"/>
      <c r="I636" s="94"/>
      <c r="J636" s="94"/>
      <c r="K636" s="95"/>
      <c r="L636" s="95"/>
      <c r="M636" s="94"/>
      <c r="N636" s="94"/>
    </row>
    <row r="637" spans="1:14" ht="12.75" customHeight="1">
      <c r="A637" s="92"/>
      <c r="B637" s="93"/>
      <c r="C637" s="93"/>
      <c r="D637" s="12"/>
      <c r="E637" s="94"/>
      <c r="F637" s="94"/>
      <c r="G637" s="95"/>
      <c r="H637" s="95"/>
      <c r="I637" s="94"/>
      <c r="J637" s="94"/>
      <c r="K637" s="95"/>
      <c r="L637" s="95"/>
      <c r="M637" s="94"/>
      <c r="N637" s="94"/>
    </row>
    <row r="638" spans="1:14" ht="12.75" customHeight="1">
      <c r="A638" s="92"/>
      <c r="B638" s="93"/>
      <c r="C638" s="93"/>
      <c r="D638" s="103"/>
      <c r="E638" s="94"/>
      <c r="F638" s="94"/>
      <c r="G638" s="95"/>
      <c r="H638" s="95"/>
      <c r="I638" s="94"/>
      <c r="J638" s="94"/>
      <c r="K638" s="95"/>
      <c r="L638" s="95"/>
      <c r="M638" s="94"/>
      <c r="N638" s="94"/>
    </row>
    <row r="639" spans="1:14" ht="11.25" customHeight="1">
      <c r="A639" s="92"/>
      <c r="B639" s="93"/>
      <c r="C639" s="93"/>
      <c r="D639" s="12"/>
      <c r="E639" s="94"/>
      <c r="F639" s="94"/>
      <c r="G639" s="95"/>
      <c r="H639" s="95"/>
      <c r="I639" s="94"/>
      <c r="J639" s="94"/>
      <c r="K639" s="95"/>
      <c r="L639" s="95"/>
      <c r="M639" s="94"/>
      <c r="N639" s="94"/>
    </row>
    <row r="640" spans="1:14" s="26" customFormat="1" ht="12.75" customHeight="1">
      <c r="A640" s="99"/>
      <c r="B640" s="98"/>
      <c r="C640" s="98"/>
      <c r="D640" s="97"/>
      <c r="E640" s="94"/>
      <c r="F640" s="94"/>
      <c r="G640" s="94"/>
      <c r="H640" s="94"/>
      <c r="I640" s="94"/>
      <c r="J640" s="94"/>
      <c r="K640" s="94"/>
      <c r="L640" s="94"/>
      <c r="M640" s="94"/>
      <c r="N640" s="94"/>
    </row>
    <row r="641" spans="1:14" ht="12.75" customHeight="1">
      <c r="A641" s="92"/>
      <c r="B641" s="12"/>
      <c r="C641" s="93"/>
      <c r="D641" s="12"/>
      <c r="E641" s="94"/>
      <c r="F641" s="94"/>
      <c r="G641" s="95"/>
      <c r="H641" s="95"/>
      <c r="I641" s="94"/>
      <c r="J641" s="94"/>
      <c r="K641" s="95"/>
      <c r="L641" s="95"/>
      <c r="M641" s="94"/>
      <c r="N641" s="94"/>
    </row>
    <row r="642" spans="1:14" ht="12.75" customHeight="1">
      <c r="A642" s="92"/>
      <c r="B642" s="12"/>
      <c r="C642" s="93"/>
      <c r="D642" s="12"/>
      <c r="E642" s="94"/>
      <c r="F642" s="94"/>
      <c r="G642" s="95"/>
      <c r="H642" s="95"/>
      <c r="I642" s="94"/>
      <c r="J642" s="94"/>
      <c r="K642" s="95"/>
      <c r="L642" s="95"/>
      <c r="M642" s="94"/>
      <c r="N642" s="94"/>
    </row>
    <row r="643" spans="1:14" ht="12.75" customHeight="1">
      <c r="A643" s="92"/>
      <c r="B643" s="93"/>
      <c r="C643" s="93"/>
      <c r="D643" s="12"/>
      <c r="E643" s="94"/>
      <c r="F643" s="94"/>
      <c r="G643" s="95"/>
      <c r="H643" s="95"/>
      <c r="I643" s="94"/>
      <c r="J643" s="94"/>
      <c r="K643" s="95"/>
      <c r="L643" s="95"/>
      <c r="M643" s="94"/>
      <c r="N643" s="94"/>
    </row>
    <row r="644" spans="1:14" ht="12.75" customHeight="1">
      <c r="A644" s="92"/>
      <c r="B644" s="93"/>
      <c r="C644" s="93"/>
      <c r="D644" s="12"/>
      <c r="E644" s="94"/>
      <c r="F644" s="94"/>
      <c r="G644" s="95"/>
      <c r="H644" s="95"/>
      <c r="I644" s="94"/>
      <c r="J644" s="94"/>
      <c r="K644" s="95"/>
      <c r="L644" s="95"/>
      <c r="M644" s="94"/>
      <c r="N644" s="94"/>
    </row>
    <row r="645" spans="1:14" ht="12.75" customHeight="1">
      <c r="A645" s="92"/>
      <c r="B645" s="93"/>
      <c r="C645" s="93"/>
      <c r="D645" s="12"/>
      <c r="E645" s="94"/>
      <c r="F645" s="94"/>
      <c r="G645" s="95"/>
      <c r="H645" s="95"/>
      <c r="I645" s="94"/>
      <c r="J645" s="94"/>
      <c r="K645" s="95"/>
      <c r="L645" s="95"/>
      <c r="M645" s="94"/>
      <c r="N645" s="94"/>
    </row>
    <row r="646" spans="1:14" ht="12.75" customHeight="1">
      <c r="A646" s="92"/>
      <c r="B646" s="93"/>
      <c r="C646" s="93"/>
      <c r="D646" s="12"/>
      <c r="E646" s="94"/>
      <c r="F646" s="94"/>
      <c r="G646" s="95"/>
      <c r="H646" s="95"/>
      <c r="I646" s="94"/>
      <c r="J646" s="94"/>
      <c r="K646" s="95"/>
      <c r="L646" s="95"/>
      <c r="M646" s="94"/>
      <c r="N646" s="94"/>
    </row>
    <row r="647" spans="1:14" ht="12.75" customHeight="1">
      <c r="A647" s="92"/>
      <c r="B647" s="93"/>
      <c r="C647" s="93"/>
      <c r="D647" s="12"/>
      <c r="E647" s="94"/>
      <c r="F647" s="94"/>
      <c r="G647" s="95"/>
      <c r="H647" s="95"/>
      <c r="I647" s="94"/>
      <c r="J647" s="94"/>
      <c r="K647" s="95"/>
      <c r="L647" s="95"/>
      <c r="M647" s="94"/>
      <c r="N647" s="94"/>
    </row>
    <row r="648" spans="1:14" ht="12.75" customHeight="1">
      <c r="A648" s="92"/>
      <c r="B648" s="93"/>
      <c r="C648" s="93"/>
      <c r="D648" s="12"/>
      <c r="E648" s="94"/>
      <c r="F648" s="94"/>
      <c r="G648" s="95"/>
      <c r="H648" s="95"/>
      <c r="I648" s="94"/>
      <c r="J648" s="94"/>
      <c r="K648" s="95"/>
      <c r="L648" s="95"/>
      <c r="M648" s="94"/>
      <c r="N648" s="94"/>
    </row>
    <row r="649" spans="1:14" s="26" customFormat="1" ht="14.25" customHeight="1">
      <c r="A649" s="96"/>
      <c r="B649" s="98"/>
      <c r="C649" s="98"/>
      <c r="D649" s="97"/>
      <c r="E649" s="94"/>
      <c r="F649" s="94"/>
      <c r="G649" s="94"/>
      <c r="H649" s="94"/>
      <c r="I649" s="94"/>
      <c r="J649" s="94"/>
      <c r="K649" s="94"/>
      <c r="L649" s="94"/>
      <c r="M649" s="94"/>
      <c r="N649" s="94"/>
    </row>
    <row r="650" spans="1:14" s="26" customFormat="1" ht="12.75" customHeight="1">
      <c r="A650" s="99"/>
      <c r="B650" s="98"/>
      <c r="C650" s="98"/>
      <c r="D650" s="97"/>
      <c r="E650" s="94"/>
      <c r="F650" s="94"/>
      <c r="G650" s="94"/>
      <c r="H650" s="94"/>
      <c r="I650" s="94"/>
      <c r="J650" s="94"/>
      <c r="K650" s="94"/>
      <c r="L650" s="94"/>
      <c r="M650" s="94"/>
      <c r="N650" s="94"/>
    </row>
    <row r="651" spans="1:14" ht="15">
      <c r="A651" s="92"/>
      <c r="B651" s="98"/>
      <c r="C651" s="93"/>
      <c r="D651" s="12"/>
      <c r="E651" s="94"/>
      <c r="F651" s="94"/>
      <c r="G651" s="95"/>
      <c r="H651" s="95"/>
      <c r="I651" s="94"/>
      <c r="J651" s="94"/>
      <c r="K651" s="95"/>
      <c r="L651" s="95"/>
      <c r="M651" s="94"/>
      <c r="N651" s="94"/>
    </row>
    <row r="652" spans="1:14" ht="15">
      <c r="A652" s="92"/>
      <c r="B652" s="12"/>
      <c r="C652" s="93"/>
      <c r="D652" s="12"/>
      <c r="E652" s="94"/>
      <c r="F652" s="94"/>
      <c r="G652" s="95"/>
      <c r="H652" s="95"/>
      <c r="I652" s="94"/>
      <c r="J652" s="94"/>
      <c r="K652" s="95"/>
      <c r="L652" s="95"/>
      <c r="M652" s="94"/>
      <c r="N652" s="94"/>
    </row>
    <row r="653" spans="1:14" ht="15">
      <c r="A653" s="92"/>
      <c r="B653" s="12"/>
      <c r="C653" s="93"/>
      <c r="D653" s="12"/>
      <c r="E653" s="94"/>
      <c r="F653" s="94"/>
      <c r="G653" s="95"/>
      <c r="H653" s="95"/>
      <c r="I653" s="94"/>
      <c r="J653" s="94"/>
      <c r="K653" s="95"/>
      <c r="L653" s="95"/>
      <c r="M653" s="94"/>
      <c r="N653" s="94"/>
    </row>
    <row r="654" spans="1:14" ht="15">
      <c r="A654" s="92"/>
      <c r="B654" s="12"/>
      <c r="C654" s="93"/>
      <c r="D654" s="12"/>
      <c r="E654" s="94"/>
      <c r="F654" s="94"/>
      <c r="G654" s="95"/>
      <c r="H654" s="95"/>
      <c r="I654" s="94"/>
      <c r="J654" s="94"/>
      <c r="K654" s="95"/>
      <c r="L654" s="95"/>
      <c r="M654" s="94"/>
      <c r="N654" s="94"/>
    </row>
    <row r="655" spans="1:14" ht="15">
      <c r="A655" s="92"/>
      <c r="B655" s="12"/>
      <c r="C655" s="93"/>
      <c r="D655" s="12"/>
      <c r="E655" s="94"/>
      <c r="F655" s="94"/>
      <c r="G655" s="95"/>
      <c r="H655" s="95"/>
      <c r="I655" s="94"/>
      <c r="J655" s="94"/>
      <c r="K655" s="95"/>
      <c r="L655" s="95"/>
      <c r="M655" s="94"/>
      <c r="N655" s="94"/>
    </row>
    <row r="656" spans="1:14" ht="14.25" customHeight="1">
      <c r="A656" s="92"/>
      <c r="B656" s="12"/>
      <c r="C656" s="93"/>
      <c r="D656" s="12"/>
      <c r="E656" s="94"/>
      <c r="F656" s="94"/>
      <c r="G656" s="95"/>
      <c r="H656" s="95"/>
      <c r="I656" s="94"/>
      <c r="J656" s="94"/>
      <c r="K656" s="95"/>
      <c r="L656" s="95"/>
      <c r="M656" s="94"/>
      <c r="N656" s="94"/>
    </row>
    <row r="657" spans="1:14" ht="12.75" customHeight="1">
      <c r="A657" s="92"/>
      <c r="B657" s="12"/>
      <c r="C657" s="93"/>
      <c r="D657" s="12"/>
      <c r="E657" s="94"/>
      <c r="F657" s="94"/>
      <c r="G657" s="95"/>
      <c r="H657" s="95"/>
      <c r="I657" s="94"/>
      <c r="J657" s="94"/>
      <c r="K657" s="95"/>
      <c r="L657" s="95"/>
      <c r="M657" s="94"/>
      <c r="N657" s="94"/>
    </row>
    <row r="658" spans="1:14" ht="12.75" customHeight="1">
      <c r="A658" s="92"/>
      <c r="B658" s="12"/>
      <c r="C658" s="93"/>
      <c r="D658" s="12"/>
      <c r="E658" s="94"/>
      <c r="F658" s="94"/>
      <c r="G658" s="95"/>
      <c r="H658" s="95"/>
      <c r="I658" s="94"/>
      <c r="J658" s="94"/>
      <c r="K658" s="95"/>
      <c r="L658" s="95"/>
      <c r="M658" s="94"/>
      <c r="N658" s="94"/>
    </row>
    <row r="659" spans="1:14" ht="13.5" customHeight="1">
      <c r="A659" s="92"/>
      <c r="B659" s="12"/>
      <c r="C659" s="93"/>
      <c r="D659" s="12"/>
      <c r="E659" s="94"/>
      <c r="F659" s="94"/>
      <c r="G659" s="95"/>
      <c r="H659" s="95"/>
      <c r="I659" s="94"/>
      <c r="J659" s="94"/>
      <c r="K659" s="95"/>
      <c r="L659" s="95"/>
      <c r="M659" s="94"/>
      <c r="N659" s="94"/>
    </row>
    <row r="660" spans="1:14" ht="13.5" customHeight="1">
      <c r="A660" s="92"/>
      <c r="B660" s="12"/>
      <c r="C660" s="93"/>
      <c r="D660" s="12"/>
      <c r="E660" s="94"/>
      <c r="F660" s="94"/>
      <c r="G660" s="95"/>
      <c r="H660" s="95"/>
      <c r="I660" s="94"/>
      <c r="J660" s="94"/>
      <c r="K660" s="95"/>
      <c r="L660" s="95"/>
      <c r="M660" s="94"/>
      <c r="N660" s="94"/>
    </row>
    <row r="661" spans="1:14" ht="15">
      <c r="A661" s="92"/>
      <c r="B661" s="12"/>
      <c r="C661" s="93"/>
      <c r="D661" s="12"/>
      <c r="E661" s="94"/>
      <c r="F661" s="94"/>
      <c r="G661" s="95"/>
      <c r="H661" s="95"/>
      <c r="I661" s="94"/>
      <c r="J661" s="94"/>
      <c r="K661" s="95"/>
      <c r="L661" s="95"/>
      <c r="M661" s="94"/>
      <c r="N661" s="94"/>
    </row>
    <row r="662" spans="1:14" ht="15">
      <c r="A662" s="92"/>
      <c r="B662" s="12"/>
      <c r="C662" s="93"/>
      <c r="D662" s="12"/>
      <c r="E662" s="94"/>
      <c r="F662" s="94"/>
      <c r="G662" s="95"/>
      <c r="H662" s="95"/>
      <c r="I662" s="94"/>
      <c r="J662" s="94"/>
      <c r="K662" s="95"/>
      <c r="L662" s="95"/>
      <c r="M662" s="94"/>
      <c r="N662" s="94"/>
    </row>
    <row r="663" spans="1:14" ht="15">
      <c r="A663" s="92"/>
      <c r="B663" s="12"/>
      <c r="C663" s="93"/>
      <c r="D663" s="12"/>
      <c r="E663" s="94"/>
      <c r="F663" s="94"/>
      <c r="G663" s="95"/>
      <c r="H663" s="95"/>
      <c r="I663" s="94"/>
      <c r="J663" s="94"/>
      <c r="K663" s="95"/>
      <c r="L663" s="95"/>
      <c r="M663" s="94"/>
      <c r="N663" s="94"/>
    </row>
    <row r="664" spans="1:14" ht="12.75" customHeight="1">
      <c r="A664" s="92"/>
      <c r="B664" s="12"/>
      <c r="C664" s="93"/>
      <c r="D664" s="12"/>
      <c r="E664" s="94"/>
      <c r="F664" s="94"/>
      <c r="G664" s="95"/>
      <c r="H664" s="95"/>
      <c r="I664" s="94"/>
      <c r="J664" s="94"/>
      <c r="K664" s="95"/>
      <c r="L664" s="95"/>
      <c r="M664" s="94"/>
      <c r="N664" s="94"/>
    </row>
    <row r="665" spans="1:14" ht="13.5" customHeight="1">
      <c r="A665" s="92"/>
      <c r="B665" s="12"/>
      <c r="C665" s="93"/>
      <c r="D665" s="12"/>
      <c r="E665" s="94"/>
      <c r="F665" s="94"/>
      <c r="G665" s="95"/>
      <c r="H665" s="95"/>
      <c r="I665" s="94"/>
      <c r="J665" s="94"/>
      <c r="K665" s="95"/>
      <c r="L665" s="95"/>
      <c r="M665" s="94"/>
      <c r="N665" s="94"/>
    </row>
    <row r="666" spans="1:14" s="26" customFormat="1" ht="14.25">
      <c r="A666" s="99"/>
      <c r="B666" s="97"/>
      <c r="C666" s="98"/>
      <c r="D666" s="97"/>
      <c r="E666" s="94"/>
      <c r="F666" s="94"/>
      <c r="G666" s="94"/>
      <c r="H666" s="94"/>
      <c r="I666" s="94"/>
      <c r="J666" s="94"/>
      <c r="K666" s="94"/>
      <c r="L666" s="94"/>
      <c r="M666" s="94"/>
      <c r="N666" s="94"/>
    </row>
    <row r="667" spans="1:14" ht="15">
      <c r="A667" s="92"/>
      <c r="B667" s="12"/>
      <c r="C667" s="93"/>
      <c r="D667" s="12"/>
      <c r="E667" s="94"/>
      <c r="F667" s="94"/>
      <c r="G667" s="95"/>
      <c r="H667" s="95"/>
      <c r="I667" s="94"/>
      <c r="J667" s="94"/>
      <c r="K667" s="95"/>
      <c r="L667" s="95"/>
      <c r="M667" s="94"/>
      <c r="N667" s="94"/>
    </row>
    <row r="668" spans="1:14" ht="15">
      <c r="A668" s="92"/>
      <c r="B668" s="12"/>
      <c r="C668" s="93"/>
      <c r="D668" s="12"/>
      <c r="E668" s="94"/>
      <c r="F668" s="94"/>
      <c r="G668" s="95"/>
      <c r="H668" s="95"/>
      <c r="I668" s="94"/>
      <c r="J668" s="94"/>
      <c r="K668" s="95"/>
      <c r="L668" s="95"/>
      <c r="M668" s="94"/>
      <c r="N668" s="94"/>
    </row>
    <row r="669" spans="1:14" ht="15">
      <c r="A669" s="92"/>
      <c r="B669" s="97"/>
      <c r="C669" s="93"/>
      <c r="D669" s="97"/>
      <c r="E669" s="94"/>
      <c r="F669" s="94"/>
      <c r="G669" s="94"/>
      <c r="H669" s="94"/>
      <c r="I669" s="94"/>
      <c r="J669" s="94"/>
      <c r="K669" s="95"/>
      <c r="L669" s="95"/>
      <c r="M669" s="94"/>
      <c r="N669" s="94"/>
    </row>
    <row r="670" spans="1:14" ht="15">
      <c r="A670" s="92"/>
      <c r="B670" s="12"/>
      <c r="C670" s="93"/>
      <c r="D670" s="100"/>
      <c r="E670" s="94"/>
      <c r="F670" s="94"/>
      <c r="G670" s="95"/>
      <c r="H670" s="95"/>
      <c r="I670" s="94"/>
      <c r="J670" s="94"/>
      <c r="K670" s="95"/>
      <c r="L670" s="95"/>
      <c r="M670" s="94"/>
      <c r="N670" s="94"/>
    </row>
    <row r="671" spans="1:14" ht="15">
      <c r="A671" s="92"/>
      <c r="B671" s="12"/>
      <c r="C671" s="93"/>
      <c r="D671" s="12"/>
      <c r="E671" s="94"/>
      <c r="F671" s="94"/>
      <c r="G671" s="95"/>
      <c r="H671" s="95"/>
      <c r="I671" s="94"/>
      <c r="J671" s="94"/>
      <c r="K671" s="95"/>
      <c r="L671" s="95"/>
      <c r="M671" s="94"/>
      <c r="N671" s="94"/>
    </row>
    <row r="672" spans="1:14" ht="15">
      <c r="A672" s="92"/>
      <c r="B672" s="12"/>
      <c r="C672" s="93"/>
      <c r="D672" s="12"/>
      <c r="E672" s="94"/>
      <c r="F672" s="94"/>
      <c r="G672" s="95"/>
      <c r="H672" s="95"/>
      <c r="I672" s="94"/>
      <c r="J672" s="94"/>
      <c r="K672" s="95"/>
      <c r="L672" s="95"/>
      <c r="M672" s="94"/>
      <c r="N672" s="94"/>
    </row>
    <row r="673" spans="1:14" s="26" customFormat="1" ht="14.25">
      <c r="A673" s="96"/>
      <c r="B673" s="97"/>
      <c r="C673" s="98"/>
      <c r="D673" s="97"/>
      <c r="E673" s="94"/>
      <c r="F673" s="94"/>
      <c r="G673" s="94"/>
      <c r="H673" s="94"/>
      <c r="I673" s="94"/>
      <c r="J673" s="94"/>
      <c r="K673" s="94"/>
      <c r="L673" s="94"/>
      <c r="M673" s="94"/>
      <c r="N673" s="94"/>
    </row>
    <row r="674" spans="1:14" s="26" customFormat="1" ht="14.25">
      <c r="A674" s="99"/>
      <c r="B674" s="97"/>
      <c r="C674" s="98"/>
      <c r="D674" s="97"/>
      <c r="E674" s="94"/>
      <c r="F674" s="94"/>
      <c r="G674" s="94"/>
      <c r="H674" s="94"/>
      <c r="I674" s="94"/>
      <c r="J674" s="94"/>
      <c r="K674" s="94"/>
      <c r="L674" s="94"/>
      <c r="M674" s="94"/>
      <c r="N674" s="94"/>
    </row>
    <row r="675" spans="1:14" ht="25.5" customHeight="1">
      <c r="A675" s="92"/>
      <c r="B675" s="97"/>
      <c r="C675" s="93"/>
      <c r="D675" s="100"/>
      <c r="E675" s="94"/>
      <c r="F675" s="94"/>
      <c r="G675" s="95"/>
      <c r="H675" s="95"/>
      <c r="I675" s="94"/>
      <c r="J675" s="94"/>
      <c r="K675" s="95"/>
      <c r="L675" s="95"/>
      <c r="M675" s="94"/>
      <c r="N675" s="94"/>
    </row>
    <row r="676" spans="1:14" ht="14.25" customHeight="1">
      <c r="A676" s="92"/>
      <c r="B676" s="97"/>
      <c r="C676" s="93"/>
      <c r="D676" s="12"/>
      <c r="E676" s="94"/>
      <c r="F676" s="94"/>
      <c r="G676" s="95"/>
      <c r="H676" s="95"/>
      <c r="I676" s="94"/>
      <c r="J676" s="94"/>
      <c r="K676" s="95"/>
      <c r="L676" s="95"/>
      <c r="M676" s="94"/>
      <c r="N676" s="94"/>
    </row>
    <row r="677" spans="1:14" ht="12.75" customHeight="1">
      <c r="A677" s="92"/>
      <c r="B677" s="97"/>
      <c r="C677" s="93"/>
      <c r="D677" s="12"/>
      <c r="E677" s="94"/>
      <c r="F677" s="94"/>
      <c r="G677" s="95"/>
      <c r="H677" s="95"/>
      <c r="I677" s="94"/>
      <c r="J677" s="94"/>
      <c r="K677" s="95"/>
      <c r="L677" s="95"/>
      <c r="M677" s="94"/>
      <c r="N677" s="94"/>
    </row>
    <row r="678" spans="1:14" ht="15" customHeight="1">
      <c r="A678" s="92"/>
      <c r="B678" s="97"/>
      <c r="C678" s="93"/>
      <c r="D678" s="12"/>
      <c r="E678" s="94"/>
      <c r="F678" s="94"/>
      <c r="G678" s="95"/>
      <c r="H678" s="95"/>
      <c r="I678" s="94"/>
      <c r="J678" s="94"/>
      <c r="K678" s="95"/>
      <c r="L678" s="95"/>
      <c r="M678" s="94"/>
      <c r="N678" s="94"/>
    </row>
    <row r="679" spans="1:14" ht="15" customHeight="1">
      <c r="A679" s="92"/>
      <c r="B679" s="97"/>
      <c r="C679" s="93"/>
      <c r="D679" s="12"/>
      <c r="E679" s="94"/>
      <c r="F679" s="94"/>
      <c r="G679" s="95"/>
      <c r="H679" s="95"/>
      <c r="I679" s="94"/>
      <c r="J679" s="94"/>
      <c r="K679" s="95"/>
      <c r="L679" s="95"/>
      <c r="M679" s="94"/>
      <c r="N679" s="94"/>
    </row>
    <row r="680" spans="1:14" ht="18" customHeight="1">
      <c r="A680" s="92"/>
      <c r="B680" s="12"/>
      <c r="C680" s="93"/>
      <c r="D680" s="12"/>
      <c r="E680" s="94"/>
      <c r="F680" s="94"/>
      <c r="G680" s="95"/>
      <c r="H680" s="95"/>
      <c r="I680" s="94"/>
      <c r="J680" s="94"/>
      <c r="K680" s="95"/>
      <c r="L680" s="95"/>
      <c r="M680" s="94"/>
      <c r="N680" s="94"/>
    </row>
    <row r="681" spans="1:14" ht="15">
      <c r="A681" s="92"/>
      <c r="B681" s="12"/>
      <c r="C681" s="93"/>
      <c r="D681" s="12"/>
      <c r="E681" s="94"/>
      <c r="F681" s="94"/>
      <c r="G681" s="95"/>
      <c r="H681" s="95"/>
      <c r="I681" s="94"/>
      <c r="J681" s="94"/>
      <c r="K681" s="95"/>
      <c r="L681" s="95"/>
      <c r="M681" s="94"/>
      <c r="N681" s="94"/>
    </row>
    <row r="682" spans="1:14" ht="18" customHeight="1">
      <c r="A682" s="92"/>
      <c r="B682" s="12"/>
      <c r="C682" s="93"/>
      <c r="D682" s="12"/>
      <c r="E682" s="94"/>
      <c r="F682" s="94"/>
      <c r="G682" s="95"/>
      <c r="H682" s="95"/>
      <c r="I682" s="94"/>
      <c r="J682" s="94"/>
      <c r="K682" s="95"/>
      <c r="L682" s="95"/>
      <c r="M682" s="94"/>
      <c r="N682" s="94"/>
    </row>
    <row r="683" spans="1:14" ht="15">
      <c r="A683" s="92"/>
      <c r="B683" s="12"/>
      <c r="C683" s="93"/>
      <c r="D683" s="12"/>
      <c r="E683" s="94"/>
      <c r="F683" s="94"/>
      <c r="G683" s="95"/>
      <c r="H683" s="95"/>
      <c r="I683" s="94"/>
      <c r="J683" s="94"/>
      <c r="K683" s="95"/>
      <c r="L683" s="95"/>
      <c r="M683" s="94"/>
      <c r="N683" s="94"/>
    </row>
    <row r="684" spans="1:14" ht="15.75">
      <c r="A684" s="75"/>
      <c r="B684" s="12"/>
      <c r="C684" s="93"/>
      <c r="D684" s="104"/>
      <c r="E684" s="94"/>
      <c r="F684" s="94"/>
      <c r="G684" s="94"/>
      <c r="H684" s="94"/>
      <c r="I684" s="94"/>
      <c r="J684" s="94"/>
      <c r="K684" s="94"/>
      <c r="L684" s="94"/>
      <c r="M684" s="94"/>
      <c r="N684" s="94"/>
    </row>
    <row r="685" spans="1:14" ht="15.75">
      <c r="A685" s="75"/>
      <c r="B685" s="12"/>
      <c r="C685" s="93"/>
      <c r="D685" s="105"/>
      <c r="E685" s="94"/>
      <c r="F685" s="94"/>
      <c r="G685" s="106"/>
      <c r="H685" s="106"/>
      <c r="I685" s="106"/>
      <c r="J685" s="94"/>
      <c r="K685" s="106"/>
      <c r="L685" s="106"/>
      <c r="M685" s="106"/>
      <c r="N685" s="106"/>
    </row>
    <row r="686" spans="1:14" ht="15.75" customHeight="1">
      <c r="A686" s="75"/>
      <c r="B686" s="12"/>
      <c r="C686" s="93"/>
      <c r="D686" s="107"/>
      <c r="E686" s="94"/>
      <c r="F686" s="94"/>
      <c r="G686" s="108"/>
      <c r="H686" s="108"/>
      <c r="I686" s="106"/>
      <c r="J686" s="94"/>
      <c r="K686" s="109"/>
      <c r="L686" s="109"/>
      <c r="M686" s="106"/>
      <c r="N686" s="106"/>
    </row>
    <row r="687" spans="1:14" ht="15" customHeight="1">
      <c r="A687" s="75"/>
      <c r="B687" s="12"/>
      <c r="C687" s="93"/>
      <c r="D687" s="107"/>
      <c r="E687" s="94"/>
      <c r="F687" s="94"/>
      <c r="G687" s="110"/>
      <c r="H687" s="110"/>
      <c r="I687" s="106"/>
      <c r="J687" s="94"/>
      <c r="K687" s="109"/>
      <c r="L687" s="109"/>
      <c r="M687" s="106"/>
      <c r="N687" s="106"/>
    </row>
    <row r="688" spans="1:14" ht="16.5" customHeight="1">
      <c r="A688" s="75"/>
      <c r="B688" s="12"/>
      <c r="C688" s="93"/>
      <c r="D688" s="107"/>
      <c r="E688" s="94"/>
      <c r="F688" s="94"/>
      <c r="G688" s="110"/>
      <c r="H688" s="110"/>
      <c r="I688" s="106"/>
      <c r="J688" s="94"/>
      <c r="K688" s="109"/>
      <c r="L688" s="109"/>
      <c r="M688" s="106"/>
      <c r="N688" s="106"/>
    </row>
    <row r="689" spans="1:14" ht="15.75">
      <c r="A689" s="75"/>
      <c r="B689" s="12"/>
      <c r="C689" s="93"/>
      <c r="D689" s="105"/>
      <c r="E689" s="94"/>
      <c r="F689" s="94"/>
      <c r="G689" s="106"/>
      <c r="H689" s="106"/>
      <c r="I689" s="106"/>
      <c r="J689" s="94"/>
      <c r="K689" s="106"/>
      <c r="L689" s="106"/>
      <c r="M689" s="106"/>
      <c r="N689" s="106"/>
    </row>
    <row r="690" spans="1:14" ht="15.75">
      <c r="A690" s="75"/>
      <c r="B690" s="12"/>
      <c r="C690" s="93"/>
      <c r="D690" s="105"/>
      <c r="E690" s="94"/>
      <c r="F690" s="94"/>
      <c r="G690" s="106"/>
      <c r="H690" s="106"/>
      <c r="I690" s="106"/>
      <c r="J690" s="94"/>
      <c r="K690" s="106"/>
      <c r="L690" s="106"/>
      <c r="M690" s="106"/>
      <c r="N690" s="106"/>
    </row>
    <row r="691" spans="1:14" ht="15.75">
      <c r="A691" s="75"/>
      <c r="B691" s="12"/>
      <c r="C691" s="93"/>
      <c r="D691" s="105"/>
      <c r="E691" s="94"/>
      <c r="F691" s="94"/>
      <c r="G691" s="106"/>
      <c r="H691" s="106"/>
      <c r="I691" s="106"/>
      <c r="J691" s="94"/>
      <c r="K691" s="106"/>
      <c r="L691" s="106"/>
      <c r="M691" s="106"/>
      <c r="N691" s="106"/>
    </row>
    <row r="692" spans="1:14" ht="15.75">
      <c r="A692" s="75"/>
      <c r="B692" s="12"/>
      <c r="C692" s="93"/>
      <c r="D692" s="105"/>
      <c r="E692" s="94"/>
      <c r="F692" s="94"/>
      <c r="G692" s="106"/>
      <c r="H692" s="106"/>
      <c r="I692" s="106"/>
      <c r="J692" s="94"/>
      <c r="K692" s="106"/>
      <c r="L692" s="106"/>
      <c r="M692" s="106"/>
      <c r="N692" s="106"/>
    </row>
    <row r="693" spans="1:14" ht="15.75">
      <c r="A693" s="75"/>
      <c r="B693" s="12"/>
      <c r="C693" s="93"/>
      <c r="D693" s="105"/>
      <c r="E693" s="94"/>
      <c r="F693" s="94"/>
      <c r="G693" s="106"/>
      <c r="H693" s="106"/>
      <c r="I693" s="106"/>
      <c r="J693" s="94"/>
      <c r="K693" s="106"/>
      <c r="L693" s="106"/>
      <c r="M693" s="106"/>
      <c r="N693" s="106"/>
    </row>
    <row r="694" spans="1:14" ht="15.75">
      <c r="A694" s="75"/>
      <c r="B694" s="12"/>
      <c r="C694" s="93"/>
      <c r="D694" s="105"/>
      <c r="E694" s="94"/>
      <c r="F694" s="94"/>
      <c r="G694" s="106"/>
      <c r="H694" s="106"/>
      <c r="I694" s="106"/>
      <c r="J694" s="94"/>
      <c r="K694" s="106"/>
      <c r="L694" s="106"/>
      <c r="M694" s="106"/>
      <c r="N694" s="106"/>
    </row>
    <row r="695" spans="1:14" ht="15.75">
      <c r="A695" s="75"/>
      <c r="B695" s="12"/>
      <c r="C695" s="93"/>
      <c r="D695" s="105"/>
      <c r="E695" s="94"/>
      <c r="F695" s="94"/>
      <c r="G695" s="106"/>
      <c r="H695" s="106"/>
      <c r="I695" s="106"/>
      <c r="J695" s="94"/>
      <c r="K695" s="106"/>
      <c r="L695" s="106"/>
      <c r="M695" s="106"/>
      <c r="N695" s="106"/>
    </row>
    <row r="696" spans="1:14" ht="15.75">
      <c r="A696" s="75"/>
      <c r="B696" s="12"/>
      <c r="C696" s="93"/>
      <c r="D696" s="105"/>
      <c r="E696" s="94"/>
      <c r="F696" s="94"/>
      <c r="G696" s="106"/>
      <c r="H696" s="106"/>
      <c r="I696" s="106"/>
      <c r="J696" s="94"/>
      <c r="K696" s="106"/>
      <c r="L696" s="106"/>
      <c r="M696" s="106"/>
      <c r="N696" s="106"/>
    </row>
    <row r="697" spans="1:14" ht="15.75">
      <c r="A697" s="75"/>
      <c r="B697" s="12"/>
      <c r="C697" s="93"/>
      <c r="D697" s="97"/>
      <c r="E697" s="94"/>
      <c r="F697" s="94"/>
      <c r="G697" s="94"/>
      <c r="H697" s="12"/>
      <c r="I697" s="97"/>
      <c r="J697" s="97"/>
      <c r="K697" s="12"/>
      <c r="L697" s="12"/>
      <c r="M697" s="97"/>
      <c r="N697" s="97"/>
    </row>
    <row r="698" spans="1:14" ht="12.75">
      <c r="A698" s="9"/>
      <c r="B698" s="12"/>
      <c r="C698" s="93"/>
      <c r="D698" s="97"/>
      <c r="E698" s="94"/>
      <c r="F698" s="12"/>
      <c r="G698" s="12"/>
      <c r="H698" s="12"/>
      <c r="I698" s="97"/>
      <c r="J698" s="97"/>
      <c r="K698" s="12"/>
      <c r="L698" s="12"/>
      <c r="M698" s="97"/>
      <c r="N698" s="97"/>
    </row>
    <row r="699" spans="1:14" ht="12.75">
      <c r="A699" s="9"/>
      <c r="B699" s="12"/>
      <c r="C699" s="93"/>
      <c r="D699" s="12"/>
      <c r="E699" s="95"/>
      <c r="F699" s="12"/>
      <c r="G699" s="12"/>
      <c r="H699" s="12"/>
      <c r="I699" s="97"/>
      <c r="J699" s="97"/>
      <c r="K699" s="12"/>
      <c r="L699" s="12"/>
      <c r="M699" s="97"/>
      <c r="N699" s="97"/>
    </row>
    <row r="700" spans="1:14" ht="12.75">
      <c r="A700" s="9"/>
      <c r="B700" s="12"/>
      <c r="C700" s="93"/>
      <c r="D700" s="12"/>
      <c r="E700" s="95"/>
      <c r="F700" s="12"/>
      <c r="G700" s="12"/>
      <c r="H700" s="12"/>
      <c r="I700" s="97"/>
      <c r="J700" s="97"/>
      <c r="K700" s="12"/>
      <c r="L700" s="12"/>
      <c r="M700" s="97"/>
      <c r="N700" s="97"/>
    </row>
    <row r="701" spans="1:14" ht="12.75">
      <c r="A701" s="9"/>
      <c r="B701" s="12"/>
      <c r="C701" s="93"/>
      <c r="D701" s="12"/>
      <c r="E701" s="95"/>
      <c r="F701" s="12"/>
      <c r="G701" s="12"/>
      <c r="H701" s="12"/>
      <c r="I701" s="97"/>
      <c r="J701" s="97"/>
      <c r="K701" s="12"/>
      <c r="L701" s="12"/>
      <c r="M701" s="97"/>
      <c r="N701" s="97"/>
    </row>
    <row r="702" spans="1:14" ht="12.75">
      <c r="A702" s="9"/>
      <c r="B702" s="12"/>
      <c r="C702" s="93"/>
      <c r="D702" s="12"/>
      <c r="E702" s="95"/>
      <c r="F702" s="12"/>
      <c r="G702" s="12"/>
      <c r="H702" s="12"/>
      <c r="I702" s="97"/>
      <c r="J702" s="97"/>
      <c r="K702" s="12"/>
      <c r="L702" s="12"/>
      <c r="M702" s="97"/>
      <c r="N702" s="97"/>
    </row>
    <row r="703" spans="1:14" ht="12.75">
      <c r="A703" s="9"/>
      <c r="B703" s="12"/>
      <c r="C703" s="93"/>
      <c r="D703" s="12"/>
      <c r="E703" s="95"/>
      <c r="F703" s="12"/>
      <c r="G703" s="12"/>
      <c r="H703" s="12"/>
      <c r="I703" s="97"/>
      <c r="J703" s="97"/>
      <c r="K703" s="12"/>
      <c r="L703" s="12"/>
      <c r="M703" s="97"/>
      <c r="N703" s="97"/>
    </row>
    <row r="704" spans="1:14" ht="12.75">
      <c r="A704" s="9"/>
      <c r="B704" s="12"/>
      <c r="C704" s="93"/>
      <c r="D704" s="12"/>
      <c r="E704" s="95"/>
      <c r="F704" s="12"/>
      <c r="G704" s="12"/>
      <c r="H704" s="12"/>
      <c r="I704" s="97"/>
      <c r="J704" s="97"/>
      <c r="K704" s="12"/>
      <c r="L704" s="12"/>
      <c r="M704" s="97"/>
      <c r="N704" s="97"/>
    </row>
    <row r="705" spans="1:14" ht="12.75">
      <c r="A705" s="9"/>
      <c r="B705" s="12"/>
      <c r="C705" s="93"/>
      <c r="D705" s="12"/>
      <c r="E705" s="95"/>
      <c r="F705" s="12"/>
      <c r="G705" s="12"/>
      <c r="H705" s="12"/>
      <c r="I705" s="97"/>
      <c r="J705" s="97"/>
      <c r="K705" s="12"/>
      <c r="L705" s="12"/>
      <c r="M705" s="97"/>
      <c r="N705" s="97"/>
    </row>
    <row r="706" spans="1:14" ht="12.75">
      <c r="A706" s="9"/>
      <c r="B706" s="12"/>
      <c r="C706" s="93"/>
      <c r="D706" s="12"/>
      <c r="E706" s="95"/>
      <c r="F706" s="12"/>
      <c r="G706" s="12"/>
      <c r="H706" s="12"/>
      <c r="I706" s="97"/>
      <c r="J706" s="97"/>
      <c r="K706" s="12"/>
      <c r="L706" s="12"/>
      <c r="M706" s="97"/>
      <c r="N706" s="97"/>
    </row>
    <row r="707" spans="1:14" ht="12.75">
      <c r="A707" s="9"/>
      <c r="B707" s="12"/>
      <c r="C707" s="93"/>
      <c r="D707" s="12"/>
      <c r="E707" s="95"/>
      <c r="F707" s="12"/>
      <c r="G707" s="12"/>
      <c r="H707" s="12"/>
      <c r="I707" s="97"/>
      <c r="J707" s="97"/>
      <c r="K707" s="12"/>
      <c r="L707" s="12"/>
      <c r="M707" s="97"/>
      <c r="N707" s="97"/>
    </row>
    <row r="708" spans="1:14" ht="12.75">
      <c r="A708" s="9"/>
      <c r="B708" s="12"/>
      <c r="C708" s="93"/>
      <c r="D708" s="12"/>
      <c r="E708" s="95"/>
      <c r="F708" s="12"/>
      <c r="G708" s="12"/>
      <c r="H708" s="12"/>
      <c r="I708" s="97"/>
      <c r="J708" s="97"/>
      <c r="K708" s="12"/>
      <c r="L708" s="12"/>
      <c r="M708" s="97"/>
      <c r="N708" s="97"/>
    </row>
    <row r="709" spans="1:14" ht="12.75">
      <c r="A709" s="9"/>
      <c r="B709" s="12"/>
      <c r="C709" s="93"/>
      <c r="D709" s="12"/>
      <c r="E709" s="95"/>
      <c r="F709" s="12"/>
      <c r="G709" s="12"/>
      <c r="H709" s="12"/>
      <c r="I709" s="97"/>
      <c r="J709" s="97"/>
      <c r="K709" s="12"/>
      <c r="L709" s="12"/>
      <c r="M709" s="97"/>
      <c r="N709" s="97"/>
    </row>
    <row r="710" spans="1:14" ht="12.75">
      <c r="A710" s="9"/>
      <c r="B710" s="12"/>
      <c r="C710" s="93"/>
      <c r="D710" s="12"/>
      <c r="E710" s="95"/>
      <c r="F710" s="12"/>
      <c r="G710" s="12"/>
      <c r="H710" s="12"/>
      <c r="I710" s="97"/>
      <c r="J710" s="97"/>
      <c r="K710" s="12"/>
      <c r="L710" s="12"/>
      <c r="M710" s="97"/>
      <c r="N710" s="97"/>
    </row>
    <row r="711" spans="1:14" ht="12.75">
      <c r="A711" s="9"/>
      <c r="B711" s="12"/>
      <c r="C711" s="93"/>
      <c r="D711" s="12"/>
      <c r="E711" s="95"/>
      <c r="F711" s="12"/>
      <c r="G711" s="12"/>
      <c r="H711" s="12"/>
      <c r="I711" s="97"/>
      <c r="J711" s="97"/>
      <c r="K711" s="12"/>
      <c r="L711" s="12"/>
      <c r="M711" s="97"/>
      <c r="N711" s="97"/>
    </row>
    <row r="712" spans="1:14" ht="12.75">
      <c r="A712" s="9"/>
      <c r="B712" s="12"/>
      <c r="C712" s="93"/>
      <c r="D712" s="12"/>
      <c r="E712" s="95"/>
      <c r="F712" s="12"/>
      <c r="G712" s="12"/>
      <c r="H712" s="12"/>
      <c r="I712" s="97"/>
      <c r="J712" s="97"/>
      <c r="K712" s="12"/>
      <c r="L712" s="12"/>
      <c r="M712" s="97"/>
      <c r="N712" s="97"/>
    </row>
    <row r="713" spans="1:14" ht="12.75">
      <c r="A713" s="9"/>
      <c r="B713" s="12"/>
      <c r="C713" s="93"/>
      <c r="D713" s="12"/>
      <c r="E713" s="95"/>
      <c r="F713" s="12"/>
      <c r="G713" s="12"/>
      <c r="H713" s="12"/>
      <c r="I713" s="97"/>
      <c r="J713" s="97"/>
      <c r="K713" s="12"/>
      <c r="L713" s="12"/>
      <c r="M713" s="97"/>
      <c r="N713" s="97"/>
    </row>
    <row r="714" spans="1:14" ht="12.75">
      <c r="A714" s="9"/>
      <c r="B714" s="12"/>
      <c r="C714" s="93"/>
      <c r="D714" s="12"/>
      <c r="E714" s="95"/>
      <c r="F714" s="12"/>
      <c r="G714" s="12"/>
      <c r="H714" s="12"/>
      <c r="I714" s="97"/>
      <c r="J714" s="97"/>
      <c r="K714" s="12"/>
      <c r="L714" s="12"/>
      <c r="M714" s="97"/>
      <c r="N714" s="97"/>
    </row>
    <row r="715" spans="1:14" ht="12.75">
      <c r="A715" s="9"/>
      <c r="B715" s="12"/>
      <c r="C715" s="93"/>
      <c r="D715" s="12"/>
      <c r="E715" s="95"/>
      <c r="F715" s="12"/>
      <c r="G715" s="12"/>
      <c r="H715" s="12"/>
      <c r="I715" s="97"/>
      <c r="J715" s="97"/>
      <c r="K715" s="12"/>
      <c r="L715" s="12"/>
      <c r="M715" s="97"/>
      <c r="N715" s="97"/>
    </row>
    <row r="716" spans="1:14" ht="12.75">
      <c r="A716" s="9"/>
      <c r="B716" s="12"/>
      <c r="C716" s="93"/>
      <c r="D716" s="12"/>
      <c r="E716" s="95"/>
      <c r="F716" s="12"/>
      <c r="G716" s="12"/>
      <c r="H716" s="12"/>
      <c r="I716" s="97"/>
      <c r="J716" s="97"/>
      <c r="K716" s="12"/>
      <c r="L716" s="12"/>
      <c r="M716" s="97"/>
      <c r="N716" s="97"/>
    </row>
    <row r="717" spans="1:14" ht="12.75">
      <c r="A717" s="9"/>
      <c r="B717" s="12"/>
      <c r="C717" s="93"/>
      <c r="D717" s="12"/>
      <c r="E717" s="95"/>
      <c r="F717" s="12"/>
      <c r="G717" s="12"/>
      <c r="H717" s="12"/>
      <c r="I717" s="97"/>
      <c r="J717" s="97"/>
      <c r="K717" s="12"/>
      <c r="L717" s="12"/>
      <c r="M717" s="97"/>
      <c r="N717" s="97"/>
    </row>
    <row r="718" spans="1:14" ht="12.75">
      <c r="A718" s="9"/>
      <c r="B718" s="12"/>
      <c r="C718" s="93"/>
      <c r="D718" s="12"/>
      <c r="E718" s="95"/>
      <c r="F718" s="12"/>
      <c r="G718" s="12"/>
      <c r="H718" s="12"/>
      <c r="I718" s="97"/>
      <c r="J718" s="97"/>
      <c r="K718" s="12"/>
      <c r="L718" s="12"/>
      <c r="M718" s="97"/>
      <c r="N718" s="97"/>
    </row>
    <row r="719" spans="1:14" ht="12.75">
      <c r="A719" s="9"/>
      <c r="B719" s="12"/>
      <c r="C719" s="93"/>
      <c r="D719" s="12"/>
      <c r="E719" s="95"/>
      <c r="F719" s="12"/>
      <c r="G719" s="12"/>
      <c r="H719" s="12"/>
      <c r="I719" s="97"/>
      <c r="J719" s="97"/>
      <c r="K719" s="12"/>
      <c r="L719" s="12"/>
      <c r="M719" s="97"/>
      <c r="N719" s="97"/>
    </row>
    <row r="720" spans="1:14" ht="12.75">
      <c r="A720" s="9"/>
      <c r="B720" s="12"/>
      <c r="C720" s="93"/>
      <c r="D720" s="12"/>
      <c r="E720" s="95"/>
      <c r="F720" s="12"/>
      <c r="G720" s="12"/>
      <c r="H720" s="12"/>
      <c r="I720" s="97"/>
      <c r="J720" s="97"/>
      <c r="K720" s="12"/>
      <c r="L720" s="12"/>
      <c r="M720" s="97"/>
      <c r="N720" s="97"/>
    </row>
    <row r="721" spans="1:14" ht="12.75">
      <c r="A721" s="9"/>
      <c r="B721" s="12"/>
      <c r="C721" s="93"/>
      <c r="D721" s="12"/>
      <c r="E721" s="95"/>
      <c r="F721" s="12"/>
      <c r="G721" s="12"/>
      <c r="H721" s="12"/>
      <c r="I721" s="97"/>
      <c r="J721" s="97"/>
      <c r="K721" s="12"/>
      <c r="L721" s="12"/>
      <c r="M721" s="97"/>
      <c r="N721" s="97"/>
    </row>
    <row r="722" spans="1:14" ht="12.75">
      <c r="A722" s="9"/>
      <c r="B722" s="12"/>
      <c r="C722" s="93"/>
      <c r="D722" s="12"/>
      <c r="E722" s="95"/>
      <c r="F722" s="12"/>
      <c r="G722" s="12"/>
      <c r="H722" s="12"/>
      <c r="I722" s="97"/>
      <c r="J722" s="97"/>
      <c r="K722" s="12"/>
      <c r="L722" s="12"/>
      <c r="M722" s="97"/>
      <c r="N722" s="97"/>
    </row>
    <row r="723" spans="1:14" ht="12.75">
      <c r="A723" s="9"/>
      <c r="B723" s="12"/>
      <c r="C723" s="93"/>
      <c r="D723" s="12"/>
      <c r="E723" s="95"/>
      <c r="F723" s="12"/>
      <c r="G723" s="12"/>
      <c r="H723" s="12"/>
      <c r="I723" s="97"/>
      <c r="J723" s="97"/>
      <c r="K723" s="12"/>
      <c r="L723" s="12"/>
      <c r="M723" s="97"/>
      <c r="N723" s="97"/>
    </row>
    <row r="724" spans="1:14" ht="12.75">
      <c r="A724" s="9"/>
      <c r="B724" s="12"/>
      <c r="C724" s="93"/>
      <c r="D724" s="12"/>
      <c r="E724" s="95"/>
      <c r="F724" s="12"/>
      <c r="G724" s="12"/>
      <c r="H724" s="12"/>
      <c r="I724" s="97"/>
      <c r="J724" s="97"/>
      <c r="K724" s="12"/>
      <c r="L724" s="12"/>
      <c r="M724" s="97"/>
      <c r="N724" s="97"/>
    </row>
    <row r="725" spans="1:14" ht="12.75">
      <c r="A725" s="9"/>
      <c r="B725" s="12"/>
      <c r="C725" s="93"/>
      <c r="D725" s="12"/>
      <c r="E725" s="95"/>
      <c r="F725" s="12"/>
      <c r="G725" s="12"/>
      <c r="H725" s="12"/>
      <c r="I725" s="97"/>
      <c r="J725" s="97"/>
      <c r="K725" s="12"/>
      <c r="L725" s="12"/>
      <c r="M725" s="97"/>
      <c r="N725" s="97"/>
    </row>
    <row r="726" spans="1:14" ht="12.75">
      <c r="A726" s="9"/>
      <c r="B726" s="12"/>
      <c r="C726" s="93"/>
      <c r="D726" s="12"/>
      <c r="E726" s="95"/>
      <c r="F726" s="12"/>
      <c r="G726" s="12"/>
      <c r="H726" s="12"/>
      <c r="I726" s="97"/>
      <c r="J726" s="97"/>
      <c r="K726" s="12"/>
      <c r="L726" s="12"/>
      <c r="M726" s="97"/>
      <c r="N726" s="97"/>
    </row>
    <row r="727" spans="1:14" ht="12.75">
      <c r="A727" s="9"/>
      <c r="B727" s="12"/>
      <c r="C727" s="93"/>
      <c r="D727" s="12"/>
      <c r="E727" s="95"/>
      <c r="F727" s="12"/>
      <c r="G727" s="12"/>
      <c r="H727" s="12"/>
      <c r="I727" s="97"/>
      <c r="J727" s="97"/>
      <c r="K727" s="12"/>
      <c r="L727" s="12"/>
      <c r="M727" s="97"/>
      <c r="N727" s="97"/>
    </row>
    <row r="728" spans="2:14" ht="12.75">
      <c r="B728" s="12"/>
      <c r="C728" s="93"/>
      <c r="D728" s="12"/>
      <c r="E728" s="95"/>
      <c r="F728" s="12"/>
      <c r="G728" s="12"/>
      <c r="H728" s="12"/>
      <c r="I728" s="97"/>
      <c r="J728" s="97"/>
      <c r="K728" s="12"/>
      <c r="L728" s="12"/>
      <c r="M728" s="97"/>
      <c r="N728" s="97"/>
    </row>
    <row r="729" spans="2:14" ht="12.75">
      <c r="B729" s="12"/>
      <c r="C729" s="93"/>
      <c r="D729" s="12"/>
      <c r="E729" s="95"/>
      <c r="F729" s="12"/>
      <c r="G729" s="12"/>
      <c r="H729" s="12"/>
      <c r="I729" s="97"/>
      <c r="J729" s="97"/>
      <c r="K729" s="12"/>
      <c r="L729" s="12"/>
      <c r="M729" s="97"/>
      <c r="N729" s="97"/>
    </row>
    <row r="730" spans="2:14" ht="12.75">
      <c r="B730" s="12"/>
      <c r="C730" s="93"/>
      <c r="D730" s="12"/>
      <c r="E730" s="95"/>
      <c r="F730" s="12"/>
      <c r="G730" s="12"/>
      <c r="H730" s="12"/>
      <c r="I730" s="97"/>
      <c r="J730" s="97"/>
      <c r="K730" s="12"/>
      <c r="L730" s="12"/>
      <c r="M730" s="97"/>
      <c r="N730" s="97"/>
    </row>
    <row r="731" spans="2:14" ht="12.75">
      <c r="B731" s="12"/>
      <c r="C731" s="93"/>
      <c r="D731" s="12"/>
      <c r="E731" s="95"/>
      <c r="F731" s="12"/>
      <c r="G731" s="12"/>
      <c r="H731" s="12"/>
      <c r="I731" s="97"/>
      <c r="J731" s="97"/>
      <c r="K731" s="12"/>
      <c r="L731" s="12"/>
      <c r="M731" s="97"/>
      <c r="N731" s="97"/>
    </row>
    <row r="732" spans="2:14" ht="12.75">
      <c r="B732" s="12"/>
      <c r="C732" s="93"/>
      <c r="D732" s="12"/>
      <c r="E732" s="95"/>
      <c r="F732" s="12"/>
      <c r="G732" s="12"/>
      <c r="H732" s="12"/>
      <c r="I732" s="97"/>
      <c r="J732" s="97"/>
      <c r="K732" s="12"/>
      <c r="L732" s="12"/>
      <c r="M732" s="97"/>
      <c r="N732" s="97"/>
    </row>
    <row r="733" spans="2:14" ht="12.75">
      <c r="B733" s="12"/>
      <c r="C733" s="93"/>
      <c r="D733" s="12"/>
      <c r="E733" s="95"/>
      <c r="F733" s="12"/>
      <c r="G733" s="12"/>
      <c r="H733" s="12"/>
      <c r="I733" s="97"/>
      <c r="J733" s="97"/>
      <c r="K733" s="12"/>
      <c r="L733" s="12"/>
      <c r="M733" s="97"/>
      <c r="N733" s="97"/>
    </row>
    <row r="734" spans="2:14" ht="12.75">
      <c r="B734" s="12"/>
      <c r="C734" s="93"/>
      <c r="D734" s="12"/>
      <c r="E734" s="95"/>
      <c r="F734" s="12"/>
      <c r="G734" s="12"/>
      <c r="H734" s="12"/>
      <c r="I734" s="97"/>
      <c r="J734" s="97"/>
      <c r="K734" s="12"/>
      <c r="L734" s="12"/>
      <c r="M734" s="97"/>
      <c r="N734" s="97"/>
    </row>
    <row r="735" spans="2:14" ht="12.75">
      <c r="B735" s="12"/>
      <c r="C735" s="93"/>
      <c r="D735" s="12"/>
      <c r="E735" s="95"/>
      <c r="F735" s="12"/>
      <c r="G735" s="12"/>
      <c r="H735" s="12"/>
      <c r="I735" s="97"/>
      <c r="J735" s="97"/>
      <c r="K735" s="12"/>
      <c r="L735" s="12"/>
      <c r="M735" s="97"/>
      <c r="N735" s="97"/>
    </row>
    <row r="736" spans="2:14" ht="12.75">
      <c r="B736" s="12"/>
      <c r="C736" s="93"/>
      <c r="D736" s="12"/>
      <c r="E736" s="95"/>
      <c r="F736" s="12"/>
      <c r="G736" s="12"/>
      <c r="H736" s="12"/>
      <c r="I736" s="97"/>
      <c r="J736" s="97"/>
      <c r="K736" s="12"/>
      <c r="L736" s="12"/>
      <c r="M736" s="97"/>
      <c r="N736" s="97"/>
    </row>
    <row r="737" spans="2:14" ht="12.75">
      <c r="B737" s="12"/>
      <c r="C737" s="93"/>
      <c r="D737" s="12"/>
      <c r="E737" s="95"/>
      <c r="F737" s="12"/>
      <c r="G737" s="12"/>
      <c r="H737" s="12"/>
      <c r="I737" s="97"/>
      <c r="J737" s="97"/>
      <c r="K737" s="12"/>
      <c r="L737" s="12"/>
      <c r="M737" s="97"/>
      <c r="N737" s="97"/>
    </row>
  </sheetData>
  <sheetProtection/>
  <mergeCells count="8">
    <mergeCell ref="E7:N7"/>
    <mergeCell ref="E8:E9"/>
    <mergeCell ref="F8:M8"/>
    <mergeCell ref="N8:N9"/>
    <mergeCell ref="A7:A9"/>
    <mergeCell ref="B7:B9"/>
    <mergeCell ref="C7:C9"/>
    <mergeCell ref="D7:D9"/>
  </mergeCells>
  <printOptions/>
  <pageMargins left="0.25" right="0.25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cp:lastPrinted>2011-03-02T08:21:17Z</cp:lastPrinted>
  <dcterms:created xsi:type="dcterms:W3CDTF">2011-02-23T09:38:47Z</dcterms:created>
  <dcterms:modified xsi:type="dcterms:W3CDTF">2011-03-02T08:21:30Z</dcterms:modified>
  <cp:category/>
  <cp:version/>
  <cp:contentType/>
  <cp:contentStatus/>
</cp:coreProperties>
</file>