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<sst xmlns="http://schemas.openxmlformats.org/spreadsheetml/2006/main" count="251" uniqueCount="182">
  <si>
    <t xml:space="preserve">Załącznik nr 1 do </t>
  </si>
  <si>
    <t>zarządzenia Wójta Gminy Zaniemyśl</t>
  </si>
  <si>
    <t>w sprawie zmian w budżecie Gminy Zaniemyśl na rok 2011</t>
  </si>
  <si>
    <t xml:space="preserve">Dochody  budżetu  gminy  na  2011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</si>
  <si>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</si>
  <si>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</si>
  <si>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</si>
  <si>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</si>
  <si>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</si>
  <si>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</si>
  <si>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</si>
  <si>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</si>
  <si>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</si>
  <si>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</si>
  <si>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</si>
  <si>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</si>
  <si>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</si>
  <si>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</si>
  <si>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</si>
  <si>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</si>
  <si>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</si>
  <si>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</si>
  <si>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</si>
  <si>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</si>
  <si>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</si>
  <si>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</si>
  <si>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</si>
  <si>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</si>
  <si>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</si>
  <si>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</si>
  <si>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</si>
  <si>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</si>
  <si>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</si>
  <si>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</si>
  <si>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</si>
  <si>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</si>
  <si>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TRANSPORT  i  ŁĄCZNOŚĆ</t>
  </si>
  <si>
    <t xml:space="preserve">Drogi  publiczne  gminne </t>
  </si>
  <si>
    <t>Dotacje otrzymane z państwowych funduszy celowych na finansowanie lub dofinansowanie kosztów realizacji inwestycji i zakupów inwestycyjnych jednostek sektora finansów publicznych</t>
  </si>
  <si>
    <t>TURYSTYKA</t>
  </si>
  <si>
    <t>Pozostała działalność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</si>
  <si>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</si>
  <si>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</si>
  <si>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</si>
  <si>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</si>
  <si>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</si>
  <si>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</si>
  <si>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</si>
  <si>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</si>
  <si>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</si>
  <si>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</si>
  <si>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</si>
  <si>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</si>
  <si>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</si>
  <si>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</si>
  <si>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</si>
  <si>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</si>
  <si>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</si>
  <si>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</si>
  <si>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</si>
  <si>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</si>
  <si>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</si>
  <si>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</si>
  <si>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</si>
  <si>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</si>
  <si>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</si>
  <si>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</si>
  <si>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</si>
  <si>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</si>
  <si>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</si>
  <si>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</si>
  <si>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</si>
  <si>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</si>
  <si>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</si>
  <si>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</si>
  <si>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</si>
  <si>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</si>
  <si>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</si>
  <si>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</si>
  <si>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</si>
  <si>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</si>
  <si>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</si>
  <si>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</si>
  <si>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</si>
  <si>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</si>
  <si>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</si>
  <si>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</si>
  <si>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</si>
  <si>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</si>
  <si>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</si>
  <si>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</si>
  <si>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</si>
  <si>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</si>
  <si>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</si>
  <si>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</si>
  <si>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</si>
  <si>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</si>
  <si>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</si>
  <si>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</si>
  <si>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</si>
  <si>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</si>
  <si>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</si>
  <si>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</si>
  <si>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</si>
  <si>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</si>
  <si>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</si>
  <si>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</si>
  <si>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</si>
  <si>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</si>
  <si>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</si>
  <si>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</si>
  <si>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</si>
  <si>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</si>
  <si>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</si>
  <si>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</si>
  <si>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</si>
  <si>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</si>
  <si>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</si>
  <si>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</si>
  <si>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</si>
  <si>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</si>
  <si>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</si>
  <si>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</si>
  <si>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</si>
  <si>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</si>
  <si>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</si>
  <si>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</si>
  <si>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</si>
  <si>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</si>
  <si>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</si>
  <si>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</si>
  <si>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</si>
  <si>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</si>
  <si>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</si>
  <si>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</si>
  <si>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</si>
  <si>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</si>
  <si>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</si>
  <si>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</si>
  <si>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</si>
  <si>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</si>
  <si>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</si>
  <si>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.0970</t>
  </si>
  <si>
    <t>Wpływy z różnych dochodów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</si>
  <si>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</si>
  <si>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</si>
  <si>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</si>
  <si>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</si>
  <si>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</si>
  <si>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</si>
  <si>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</si>
  <si>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</si>
  <si>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</si>
  <si>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</si>
  <si>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</si>
  <si>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</si>
  <si>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</si>
  <si>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</si>
  <si>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</si>
  <si>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</si>
  <si>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</si>
  <si>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</si>
  <si>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</si>
  <si>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</si>
  <si>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</si>
  <si>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</si>
  <si>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</si>
  <si>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</si>
  <si>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i wydatki związane z gromadzeniem środków z opłat i kar za korzystanie ze środowiska</t>
  </si>
  <si>
    <t>Wpływy z róznych opłat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</si>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</sst>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0" fillId="33" borderId="15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 quotePrefix="1">
      <alignment horizontal="left" wrapText="1"/>
    </xf>
    <xf numFmtId="4" fontId="1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4" fontId="6" fillId="33" borderId="10" xfId="0" applyNumberFormat="1" applyFont="1" applyFill="1" applyBorder="1" applyAlignment="1">
      <alignment/>
    </xf>
    <xf numFmtId="0" fontId="13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horizontal="left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6" fillId="34" borderId="10" xfId="0" applyFont="1" applyFill="1" applyBorder="1" applyAlignment="1" quotePrefix="1">
      <alignment horizontal="left" wrapText="1"/>
    </xf>
    <xf numFmtId="0" fontId="1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28.03.2011\dochody-28.03.2011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Nowy%20folder\dochody-10.1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9.04.2011r."/>
      <sheetName val="Arkusz3"/>
    </sheetNames>
    <sheetDataSet>
      <sheetData sheetId="0">
        <row r="12">
          <cell r="I12">
            <v>60000</v>
          </cell>
          <cell r="M12">
            <v>559498</v>
          </cell>
          <cell r="N12">
            <v>619498</v>
          </cell>
        </row>
        <row r="13">
          <cell r="I13">
            <v>60000</v>
          </cell>
          <cell r="M13">
            <v>559498</v>
          </cell>
          <cell r="N13">
            <v>619498</v>
          </cell>
        </row>
        <row r="14">
          <cell r="I14">
            <v>60000</v>
          </cell>
          <cell r="M14">
            <v>0</v>
          </cell>
          <cell r="N14">
            <v>60000</v>
          </cell>
        </row>
        <row r="15">
          <cell r="I15">
            <v>0</v>
          </cell>
          <cell r="M15">
            <v>559498</v>
          </cell>
          <cell r="N15">
            <v>559498</v>
          </cell>
        </row>
        <row r="17">
          <cell r="I17">
            <v>2000</v>
          </cell>
          <cell r="M17">
            <v>0</v>
          </cell>
          <cell r="N17">
            <v>2000</v>
          </cell>
        </row>
        <row r="18">
          <cell r="I18">
            <v>2000</v>
          </cell>
          <cell r="M18">
            <v>0</v>
          </cell>
          <cell r="N18">
            <v>2000</v>
          </cell>
        </row>
        <row r="21">
          <cell r="I21">
            <v>2000</v>
          </cell>
          <cell r="M21">
            <v>0</v>
          </cell>
          <cell r="N21">
            <v>2000</v>
          </cell>
        </row>
        <row r="23">
          <cell r="I23">
            <v>0</v>
          </cell>
          <cell r="M23">
            <v>150000</v>
          </cell>
          <cell r="N23">
            <v>150000</v>
          </cell>
        </row>
        <row r="24">
          <cell r="I24">
            <v>0</v>
          </cell>
          <cell r="M24">
            <v>150000</v>
          </cell>
          <cell r="N24">
            <v>150000</v>
          </cell>
        </row>
        <row r="25">
          <cell r="I25">
            <v>0</v>
          </cell>
          <cell r="M25">
            <v>150000</v>
          </cell>
          <cell r="N25">
            <v>150000</v>
          </cell>
        </row>
        <row r="27">
          <cell r="I27">
            <v>0</v>
          </cell>
          <cell r="M27">
            <v>85600.63</v>
          </cell>
          <cell r="N27">
            <v>85600.63</v>
          </cell>
        </row>
        <row r="28">
          <cell r="I28">
            <v>0</v>
          </cell>
          <cell r="M28">
            <v>85600.63</v>
          </cell>
          <cell r="N28">
            <v>85600.63</v>
          </cell>
        </row>
        <row r="29">
          <cell r="I29">
            <v>0</v>
          </cell>
          <cell r="M29">
            <v>85600.63</v>
          </cell>
          <cell r="N29">
            <v>85600.63</v>
          </cell>
        </row>
        <row r="31">
          <cell r="I31">
            <v>62367.93</v>
          </cell>
          <cell r="M31">
            <v>310867.31</v>
          </cell>
          <cell r="N31">
            <v>373235.24</v>
          </cell>
        </row>
        <row r="32">
          <cell r="I32">
            <v>62367.93</v>
          </cell>
          <cell r="M32">
            <v>310867.31</v>
          </cell>
          <cell r="N32">
            <v>373235.24</v>
          </cell>
        </row>
        <row r="33">
          <cell r="I33">
            <v>11090.43</v>
          </cell>
          <cell r="M33">
            <v>0</v>
          </cell>
          <cell r="N33">
            <v>11090.43</v>
          </cell>
        </row>
        <row r="36">
          <cell r="I36">
            <v>50277.5</v>
          </cell>
          <cell r="M36">
            <v>0</v>
          </cell>
          <cell r="N36">
            <v>50277.5</v>
          </cell>
        </row>
        <row r="38">
          <cell r="I38">
            <v>0</v>
          </cell>
          <cell r="M38">
            <v>10867.31</v>
          </cell>
          <cell r="N38">
            <v>10867.31</v>
          </cell>
        </row>
        <row r="40">
          <cell r="I40">
            <v>0</v>
          </cell>
          <cell r="M40">
            <v>300000</v>
          </cell>
          <cell r="N40">
            <v>300000</v>
          </cell>
        </row>
        <row r="41">
          <cell r="I41">
            <v>1000</v>
          </cell>
          <cell r="M41">
            <v>0</v>
          </cell>
          <cell r="N41">
            <v>1000</v>
          </cell>
        </row>
        <row r="43">
          <cell r="I43">
            <v>80930.72</v>
          </cell>
          <cell r="M43">
            <v>401791.97</v>
          </cell>
          <cell r="N43">
            <v>482722.68999999994</v>
          </cell>
        </row>
        <row r="44">
          <cell r="I44">
            <v>54800</v>
          </cell>
          <cell r="M44">
            <v>0</v>
          </cell>
          <cell r="N44">
            <v>54800</v>
          </cell>
        </row>
        <row r="47">
          <cell r="I47">
            <v>54800</v>
          </cell>
          <cell r="M47">
            <v>0</v>
          </cell>
          <cell r="N47">
            <v>54800</v>
          </cell>
        </row>
        <row r="49">
          <cell r="I49">
            <v>15954.72</v>
          </cell>
          <cell r="M49">
            <v>401791.97</v>
          </cell>
          <cell r="N49">
            <v>417746.68999999994</v>
          </cell>
        </row>
        <row r="50">
          <cell r="I50">
            <v>300</v>
          </cell>
          <cell r="M50">
            <v>0</v>
          </cell>
          <cell r="N50">
            <v>300</v>
          </cell>
        </row>
        <row r="53">
          <cell r="I53">
            <v>15654.72</v>
          </cell>
          <cell r="M53">
            <v>0</v>
          </cell>
          <cell r="N53">
            <v>15654.72</v>
          </cell>
        </row>
        <row r="54">
          <cell r="I54">
            <v>0</v>
          </cell>
          <cell r="M54">
            <v>401791.97</v>
          </cell>
          <cell r="N54">
            <v>401791.97</v>
          </cell>
        </row>
        <row r="56">
          <cell r="I56">
            <v>10176</v>
          </cell>
          <cell r="M56">
            <v>0</v>
          </cell>
          <cell r="N56">
            <v>10176</v>
          </cell>
        </row>
        <row r="59">
          <cell r="I59">
            <v>10176</v>
          </cell>
          <cell r="M59">
            <v>0</v>
          </cell>
          <cell r="N59">
            <v>10176</v>
          </cell>
        </row>
        <row r="62">
          <cell r="I62">
            <v>1030</v>
          </cell>
          <cell r="M62">
            <v>0</v>
          </cell>
          <cell r="N62">
            <v>1030</v>
          </cell>
        </row>
        <row r="64">
          <cell r="I64">
            <v>1030</v>
          </cell>
          <cell r="M64">
            <v>0</v>
          </cell>
          <cell r="N64">
            <v>1030</v>
          </cell>
        </row>
        <row r="67">
          <cell r="I67">
            <v>1030</v>
          </cell>
          <cell r="M67">
            <v>0</v>
          </cell>
          <cell r="N67">
            <v>1030</v>
          </cell>
        </row>
        <row r="69">
          <cell r="I69">
            <v>0</v>
          </cell>
          <cell r="M69">
            <v>255583.44</v>
          </cell>
          <cell r="N69">
            <v>255583.44</v>
          </cell>
        </row>
        <row r="70">
          <cell r="I70">
            <v>0</v>
          </cell>
          <cell r="M70">
            <v>255583.44</v>
          </cell>
          <cell r="N70">
            <v>255583.44</v>
          </cell>
        </row>
        <row r="71">
          <cell r="I71">
            <v>0</v>
          </cell>
          <cell r="M71">
            <v>255583.44</v>
          </cell>
          <cell r="N71">
            <v>255583.44</v>
          </cell>
        </row>
        <row r="75">
          <cell r="I75">
            <v>6552595.37</v>
          </cell>
          <cell r="M75">
            <v>0</v>
          </cell>
          <cell r="N75">
            <v>6552595.37</v>
          </cell>
        </row>
        <row r="76">
          <cell r="I76">
            <v>10500</v>
          </cell>
          <cell r="M76">
            <v>0</v>
          </cell>
          <cell r="N76">
            <v>10500</v>
          </cell>
        </row>
        <row r="78">
          <cell r="I78">
            <v>10000</v>
          </cell>
          <cell r="M78">
            <v>0</v>
          </cell>
          <cell r="N78">
            <v>10000</v>
          </cell>
        </row>
        <row r="79">
          <cell r="I79">
            <v>500</v>
          </cell>
          <cell r="M79">
            <v>0</v>
          </cell>
          <cell r="N79">
            <v>500</v>
          </cell>
        </row>
        <row r="83">
          <cell r="I83">
            <v>1368059</v>
          </cell>
          <cell r="M83">
            <v>0</v>
          </cell>
          <cell r="N83">
            <v>1368059</v>
          </cell>
        </row>
        <row r="84">
          <cell r="I84">
            <v>1193826</v>
          </cell>
          <cell r="M84">
            <v>0</v>
          </cell>
          <cell r="N84">
            <v>1193826</v>
          </cell>
        </row>
        <row r="85">
          <cell r="I85">
            <v>96918</v>
          </cell>
          <cell r="M85">
            <v>0</v>
          </cell>
          <cell r="N85">
            <v>96918</v>
          </cell>
        </row>
        <row r="86">
          <cell r="I86">
            <v>39298</v>
          </cell>
          <cell r="M86">
            <v>0</v>
          </cell>
          <cell r="N86">
            <v>39298</v>
          </cell>
        </row>
        <row r="87">
          <cell r="I87">
            <v>5011</v>
          </cell>
          <cell r="M87">
            <v>0</v>
          </cell>
          <cell r="N87">
            <v>5011</v>
          </cell>
        </row>
        <row r="88">
          <cell r="I88">
            <v>30000</v>
          </cell>
          <cell r="M88">
            <v>0</v>
          </cell>
          <cell r="N88">
            <v>30000</v>
          </cell>
        </row>
        <row r="89">
          <cell r="I89">
            <v>2000</v>
          </cell>
          <cell r="M89">
            <v>0</v>
          </cell>
          <cell r="N89">
            <v>2000</v>
          </cell>
        </row>
        <row r="90">
          <cell r="I90">
            <v>1006</v>
          </cell>
          <cell r="M90">
            <v>0</v>
          </cell>
          <cell r="N90">
            <v>1006</v>
          </cell>
        </row>
        <row r="95">
          <cell r="I95">
            <v>1741664.53</v>
          </cell>
          <cell r="M95">
            <v>0</v>
          </cell>
          <cell r="N95">
            <v>1741664.53</v>
          </cell>
        </row>
        <row r="96">
          <cell r="I96">
            <v>1117742</v>
          </cell>
          <cell r="M96">
            <v>0</v>
          </cell>
          <cell r="N96">
            <v>1117742</v>
          </cell>
        </row>
        <row r="97">
          <cell r="I97">
            <v>317696</v>
          </cell>
          <cell r="M97">
            <v>0</v>
          </cell>
          <cell r="N97">
            <v>317696</v>
          </cell>
        </row>
        <row r="98">
          <cell r="I98">
            <v>4521</v>
          </cell>
          <cell r="M98">
            <v>0</v>
          </cell>
          <cell r="N98">
            <v>4521</v>
          </cell>
        </row>
        <row r="99">
          <cell r="I99">
            <v>53055.53</v>
          </cell>
          <cell r="M99">
            <v>0</v>
          </cell>
          <cell r="N99">
            <v>53055.53</v>
          </cell>
        </row>
        <row r="100">
          <cell r="I100">
            <v>25000</v>
          </cell>
          <cell r="M100">
            <v>0</v>
          </cell>
          <cell r="N100">
            <v>25000</v>
          </cell>
        </row>
        <row r="101">
          <cell r="I101">
            <v>3650</v>
          </cell>
          <cell r="M101">
            <v>0</v>
          </cell>
          <cell r="N101">
            <v>3650</v>
          </cell>
        </row>
        <row r="102">
          <cell r="I102">
            <v>90000</v>
          </cell>
          <cell r="M102">
            <v>0</v>
          </cell>
          <cell r="N102">
            <v>90000</v>
          </cell>
        </row>
        <row r="103">
          <cell r="I103">
            <v>120000</v>
          </cell>
          <cell r="M103">
            <v>0</v>
          </cell>
          <cell r="N103">
            <v>120000</v>
          </cell>
        </row>
        <row r="104">
          <cell r="I104">
            <v>10000</v>
          </cell>
          <cell r="M104">
            <v>0</v>
          </cell>
          <cell r="N104">
            <v>10000</v>
          </cell>
        </row>
        <row r="107">
          <cell r="I107">
            <v>540645.84</v>
          </cell>
          <cell r="M107">
            <v>0</v>
          </cell>
          <cell r="N107">
            <v>540645.84</v>
          </cell>
        </row>
        <row r="108">
          <cell r="I108">
            <v>16000</v>
          </cell>
          <cell r="M108">
            <v>0</v>
          </cell>
          <cell r="N108">
            <v>16000</v>
          </cell>
        </row>
        <row r="109">
          <cell r="I109">
            <v>420000</v>
          </cell>
          <cell r="M109">
            <v>0</v>
          </cell>
          <cell r="N109">
            <v>420000</v>
          </cell>
        </row>
        <row r="110">
          <cell r="I110">
            <v>92645.84</v>
          </cell>
          <cell r="M110">
            <v>0</v>
          </cell>
          <cell r="N110">
            <v>92645.84</v>
          </cell>
        </row>
        <row r="112">
          <cell r="I112">
            <v>12000</v>
          </cell>
          <cell r="M112">
            <v>0</v>
          </cell>
          <cell r="N112">
            <v>12000</v>
          </cell>
        </row>
        <row r="114">
          <cell r="I114">
            <v>2888726</v>
          </cell>
          <cell r="M114">
            <v>0</v>
          </cell>
          <cell r="N114">
            <v>2888726</v>
          </cell>
        </row>
        <row r="115">
          <cell r="I115">
            <v>2853726</v>
          </cell>
          <cell r="M115">
            <v>0</v>
          </cell>
          <cell r="N115">
            <v>2853726</v>
          </cell>
        </row>
        <row r="116">
          <cell r="I116">
            <v>35000</v>
          </cell>
          <cell r="M116">
            <v>0</v>
          </cell>
          <cell r="N116">
            <v>35000</v>
          </cell>
        </row>
        <row r="118">
          <cell r="I118">
            <v>3000</v>
          </cell>
          <cell r="M118">
            <v>0</v>
          </cell>
          <cell r="N118">
            <v>3000</v>
          </cell>
        </row>
        <row r="119">
          <cell r="I119">
            <v>3000</v>
          </cell>
          <cell r="M119">
            <v>0</v>
          </cell>
          <cell r="N119">
            <v>3000</v>
          </cell>
        </row>
        <row r="121">
          <cell r="I121">
            <v>5541443</v>
          </cell>
          <cell r="M121">
            <v>0</v>
          </cell>
          <cell r="N121">
            <v>5541443</v>
          </cell>
        </row>
        <row r="122">
          <cell r="I122">
            <v>4833971</v>
          </cell>
          <cell r="M122">
            <v>0</v>
          </cell>
          <cell r="N122">
            <v>4833971</v>
          </cell>
        </row>
        <row r="123">
          <cell r="I123">
            <v>4833971</v>
          </cell>
          <cell r="M123">
            <v>0</v>
          </cell>
          <cell r="N123">
            <v>4833971</v>
          </cell>
        </row>
        <row r="125">
          <cell r="I125">
            <v>651312</v>
          </cell>
          <cell r="M125">
            <v>0</v>
          </cell>
          <cell r="N125">
            <v>651312</v>
          </cell>
        </row>
        <row r="126">
          <cell r="I126">
            <v>651312</v>
          </cell>
          <cell r="M126">
            <v>0</v>
          </cell>
          <cell r="N126">
            <v>651312</v>
          </cell>
        </row>
        <row r="128">
          <cell r="I128">
            <v>40000</v>
          </cell>
          <cell r="M128">
            <v>0</v>
          </cell>
          <cell r="N128">
            <v>40000</v>
          </cell>
        </row>
        <row r="129">
          <cell r="I129">
            <v>40000</v>
          </cell>
          <cell r="M129">
            <v>0</v>
          </cell>
          <cell r="N129">
            <v>40000</v>
          </cell>
        </row>
        <row r="131">
          <cell r="I131">
            <v>16160</v>
          </cell>
          <cell r="M131">
            <v>0</v>
          </cell>
          <cell r="N131">
            <v>16160</v>
          </cell>
        </row>
        <row r="132">
          <cell r="I132">
            <v>16160</v>
          </cell>
          <cell r="M132">
            <v>0</v>
          </cell>
          <cell r="N132">
            <v>16160</v>
          </cell>
        </row>
        <row r="134">
          <cell r="I134">
            <v>358168</v>
          </cell>
          <cell r="M134">
            <v>0</v>
          </cell>
          <cell r="N134">
            <v>358168</v>
          </cell>
        </row>
        <row r="135">
          <cell r="I135">
            <v>21148</v>
          </cell>
          <cell r="M135">
            <v>0</v>
          </cell>
          <cell r="N135">
            <v>21148</v>
          </cell>
        </row>
        <row r="138">
          <cell r="I138">
            <v>21148</v>
          </cell>
          <cell r="M138">
            <v>0</v>
          </cell>
          <cell r="N138">
            <v>21148</v>
          </cell>
        </row>
        <row r="140">
          <cell r="I140">
            <v>7200</v>
          </cell>
          <cell r="M140">
            <v>0</v>
          </cell>
          <cell r="N140">
            <v>7200</v>
          </cell>
        </row>
        <row r="141">
          <cell r="I141">
            <v>7200</v>
          </cell>
          <cell r="M141">
            <v>0</v>
          </cell>
          <cell r="N141">
            <v>7200</v>
          </cell>
        </row>
        <row r="143">
          <cell r="I143">
            <v>865</v>
          </cell>
          <cell r="M143">
            <v>0</v>
          </cell>
          <cell r="N143">
            <v>865</v>
          </cell>
        </row>
        <row r="144">
          <cell r="I144">
            <v>780</v>
          </cell>
          <cell r="M144">
            <v>0</v>
          </cell>
          <cell r="N144">
            <v>780</v>
          </cell>
        </row>
        <row r="145">
          <cell r="I145">
            <v>85</v>
          </cell>
          <cell r="M145">
            <v>0</v>
          </cell>
          <cell r="N145">
            <v>85</v>
          </cell>
        </row>
        <row r="147">
          <cell r="I147">
            <v>328955</v>
          </cell>
          <cell r="M147">
            <v>0</v>
          </cell>
          <cell r="N147">
            <v>328955</v>
          </cell>
        </row>
        <row r="148">
          <cell r="I148">
            <v>328955</v>
          </cell>
          <cell r="M148">
            <v>0</v>
          </cell>
          <cell r="N148">
            <v>328955</v>
          </cell>
        </row>
        <row r="150">
          <cell r="I150">
            <v>1737575</v>
          </cell>
          <cell r="M150">
            <v>0</v>
          </cell>
          <cell r="N150">
            <v>1737575</v>
          </cell>
        </row>
        <row r="152">
          <cell r="I152">
            <v>1601179</v>
          </cell>
          <cell r="M152">
            <v>0</v>
          </cell>
          <cell r="N152">
            <v>1601179</v>
          </cell>
        </row>
        <row r="153">
          <cell r="I153">
            <v>1000</v>
          </cell>
          <cell r="M153">
            <v>0</v>
          </cell>
          <cell r="N153">
            <v>1000</v>
          </cell>
        </row>
        <row r="154">
          <cell r="I154">
            <v>4000</v>
          </cell>
          <cell r="M154">
            <v>0</v>
          </cell>
          <cell r="N154">
            <v>4000</v>
          </cell>
        </row>
        <row r="155">
          <cell r="I155">
            <v>5000</v>
          </cell>
          <cell r="M155">
            <v>0</v>
          </cell>
          <cell r="N155">
            <v>5000</v>
          </cell>
        </row>
        <row r="158">
          <cell r="I158">
            <v>1591179</v>
          </cell>
          <cell r="M158">
            <v>0</v>
          </cell>
          <cell r="N158">
            <v>1591179</v>
          </cell>
        </row>
        <row r="161">
          <cell r="I161">
            <v>2640</v>
          </cell>
          <cell r="M161">
            <v>0</v>
          </cell>
          <cell r="N161">
            <v>2640</v>
          </cell>
        </row>
        <row r="164">
          <cell r="I164">
            <v>756</v>
          </cell>
          <cell r="M164">
            <v>0</v>
          </cell>
          <cell r="N164">
            <v>756</v>
          </cell>
        </row>
        <row r="166">
          <cell r="I166">
            <v>1884</v>
          </cell>
          <cell r="M166">
            <v>0</v>
          </cell>
          <cell r="N166">
            <v>1884</v>
          </cell>
        </row>
        <row r="168">
          <cell r="I168">
            <v>28063</v>
          </cell>
          <cell r="M168">
            <v>0</v>
          </cell>
          <cell r="N168">
            <v>28063</v>
          </cell>
        </row>
        <row r="170">
          <cell r="I170">
            <v>28063</v>
          </cell>
          <cell r="M170">
            <v>0</v>
          </cell>
          <cell r="N170">
            <v>28063</v>
          </cell>
        </row>
        <row r="172">
          <cell r="I172">
            <v>19186</v>
          </cell>
          <cell r="M172">
            <v>0</v>
          </cell>
          <cell r="N172">
            <v>19186</v>
          </cell>
        </row>
        <row r="174">
          <cell r="I174">
            <v>19186</v>
          </cell>
          <cell r="M174">
            <v>0</v>
          </cell>
          <cell r="N174">
            <v>19186</v>
          </cell>
        </row>
        <row r="176">
          <cell r="I176">
            <v>46167</v>
          </cell>
          <cell r="M176">
            <v>0</v>
          </cell>
          <cell r="N176">
            <v>46167</v>
          </cell>
        </row>
        <row r="177">
          <cell r="I177">
            <v>140</v>
          </cell>
          <cell r="M177">
            <v>0</v>
          </cell>
          <cell r="N177">
            <v>140</v>
          </cell>
        </row>
        <row r="179">
          <cell r="I179">
            <v>46027</v>
          </cell>
          <cell r="M179">
            <v>0</v>
          </cell>
          <cell r="N179">
            <v>46027</v>
          </cell>
        </row>
        <row r="181">
          <cell r="I181">
            <v>9100</v>
          </cell>
          <cell r="M181">
            <v>0</v>
          </cell>
          <cell r="N181">
            <v>9100</v>
          </cell>
        </row>
        <row r="182">
          <cell r="I182">
            <v>9100</v>
          </cell>
          <cell r="M182">
            <v>0</v>
          </cell>
          <cell r="N182">
            <v>9100</v>
          </cell>
        </row>
        <row r="184">
          <cell r="I184">
            <v>31240</v>
          </cell>
          <cell r="M184">
            <v>0</v>
          </cell>
          <cell r="N184">
            <v>31240</v>
          </cell>
        </row>
        <row r="185">
          <cell r="I185">
            <v>17040</v>
          </cell>
          <cell r="M185">
            <v>0</v>
          </cell>
          <cell r="N185">
            <v>17040</v>
          </cell>
        </row>
        <row r="187">
          <cell r="I187">
            <v>14200</v>
          </cell>
          <cell r="M187">
            <v>0</v>
          </cell>
          <cell r="N187">
            <v>14200</v>
          </cell>
        </row>
        <row r="189">
          <cell r="I189">
            <v>82932</v>
          </cell>
          <cell r="M189">
            <v>0</v>
          </cell>
          <cell r="N189">
            <v>82932</v>
          </cell>
        </row>
        <row r="190">
          <cell r="I190">
            <v>82932</v>
          </cell>
          <cell r="M190">
            <v>0</v>
          </cell>
          <cell r="N190">
            <v>82932</v>
          </cell>
        </row>
        <row r="191">
          <cell r="I191">
            <v>37000</v>
          </cell>
          <cell r="M191">
            <v>0</v>
          </cell>
          <cell r="N191">
            <v>37000</v>
          </cell>
        </row>
        <row r="193">
          <cell r="I193">
            <v>45932</v>
          </cell>
          <cell r="M193">
            <v>0</v>
          </cell>
          <cell r="N193">
            <v>45932</v>
          </cell>
        </row>
        <row r="195">
          <cell r="I195">
            <v>24000</v>
          </cell>
          <cell r="M195">
            <v>0</v>
          </cell>
          <cell r="N195">
            <v>24000</v>
          </cell>
        </row>
        <row r="196">
          <cell r="I196">
            <v>10000</v>
          </cell>
          <cell r="M196">
            <v>0</v>
          </cell>
          <cell r="N196">
            <v>10000</v>
          </cell>
        </row>
        <row r="197">
          <cell r="I197">
            <v>10000</v>
          </cell>
          <cell r="M197">
            <v>0</v>
          </cell>
          <cell r="N197">
            <v>10000</v>
          </cell>
        </row>
        <row r="199">
          <cell r="I199">
            <v>13000</v>
          </cell>
          <cell r="M199">
            <v>0</v>
          </cell>
          <cell r="N199">
            <v>13000</v>
          </cell>
        </row>
        <row r="200">
          <cell r="I200">
            <v>13000</v>
          </cell>
          <cell r="M200">
            <v>0</v>
          </cell>
          <cell r="N200">
            <v>13000</v>
          </cell>
        </row>
        <row r="202">
          <cell r="I202">
            <v>1000</v>
          </cell>
          <cell r="M202">
            <v>0</v>
          </cell>
          <cell r="N202">
            <v>1000</v>
          </cell>
        </row>
        <row r="203">
          <cell r="I203">
            <v>1000</v>
          </cell>
          <cell r="M203">
            <v>0</v>
          </cell>
          <cell r="N203">
            <v>1000</v>
          </cell>
        </row>
        <row r="205">
          <cell r="I205">
            <v>0</v>
          </cell>
          <cell r="M205">
            <v>414431.6</v>
          </cell>
          <cell r="N205">
            <v>414431.6</v>
          </cell>
        </row>
        <row r="206">
          <cell r="I206">
            <v>0</v>
          </cell>
          <cell r="M206">
            <v>414431.6</v>
          </cell>
          <cell r="N206">
            <v>414431.6</v>
          </cell>
        </row>
        <row r="207">
          <cell r="I207">
            <v>0</v>
          </cell>
          <cell r="M207">
            <v>256732.6</v>
          </cell>
          <cell r="N207">
            <v>256732.6</v>
          </cell>
        </row>
        <row r="208">
          <cell r="I208">
            <v>0</v>
          </cell>
          <cell r="M208">
            <v>157699</v>
          </cell>
          <cell r="N208">
            <v>157699</v>
          </cell>
        </row>
        <row r="210">
          <cell r="I210">
            <v>14503042.02</v>
          </cell>
          <cell r="M210">
            <v>2177772.9499999997</v>
          </cell>
          <cell r="N210">
            <v>16680814.969999999</v>
          </cell>
        </row>
        <row r="211">
          <cell r="I211">
            <v>1813233</v>
          </cell>
          <cell r="M211">
            <v>1866905.6400000001</v>
          </cell>
          <cell r="N211">
            <v>3680138.64</v>
          </cell>
        </row>
        <row r="212">
          <cell r="I212">
            <v>1657941</v>
          </cell>
          <cell r="M212">
            <v>0</v>
          </cell>
          <cell r="N212">
            <v>1657941</v>
          </cell>
        </row>
        <row r="213">
          <cell r="I213">
            <v>45932</v>
          </cell>
          <cell r="M213">
            <v>0</v>
          </cell>
          <cell r="N213">
            <v>45932</v>
          </cell>
        </row>
        <row r="214">
          <cell r="I214">
            <v>0</v>
          </cell>
          <cell r="M214">
            <v>1716905.6400000001</v>
          </cell>
          <cell r="N214">
            <v>1716905.6400000001</v>
          </cell>
        </row>
        <row r="215">
          <cell r="I215">
            <v>92645.84</v>
          </cell>
          <cell r="M215">
            <v>0</v>
          </cell>
          <cell r="N215">
            <v>92645.84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12.2010r."/>
      <sheetName val="Arkusz3"/>
    </sheetNames>
    <sheetDataSet>
      <sheetData sheetId="0">
        <row r="67">
          <cell r="M67">
            <v>0</v>
          </cell>
        </row>
        <row r="188">
          <cell r="M188">
            <v>0</v>
          </cell>
        </row>
        <row r="190">
          <cell r="M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0"/>
  <sheetViews>
    <sheetView tabSelected="1" zoomScalePageLayoutView="0" workbookViewId="0" topLeftCell="F1">
      <selection activeCell="A1" sqref="A1:N22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7.25" customHeight="1">
      <c r="A8" s="92" t="s">
        <v>5</v>
      </c>
      <c r="B8" s="92" t="s">
        <v>6</v>
      </c>
      <c r="C8" s="94" t="s">
        <v>7</v>
      </c>
      <c r="D8" s="95" t="s">
        <v>8</v>
      </c>
      <c r="E8" s="83" t="s">
        <v>9</v>
      </c>
      <c r="F8" s="84"/>
      <c r="G8" s="84"/>
      <c r="H8" s="84"/>
      <c r="I8" s="84"/>
      <c r="J8" s="84"/>
      <c r="K8" s="84"/>
      <c r="L8" s="84"/>
      <c r="M8" s="84"/>
      <c r="N8" s="84"/>
    </row>
    <row r="9" spans="1:14" ht="12.75">
      <c r="A9" s="93"/>
      <c r="B9" s="93"/>
      <c r="C9" s="93"/>
      <c r="D9" s="93"/>
      <c r="E9" s="85" t="s">
        <v>10</v>
      </c>
      <c r="F9" s="87" t="s">
        <v>11</v>
      </c>
      <c r="G9" s="88"/>
      <c r="H9" s="88"/>
      <c r="I9" s="88"/>
      <c r="J9" s="88"/>
      <c r="K9" s="88"/>
      <c r="L9" s="88"/>
      <c r="M9" s="89"/>
      <c r="N9" s="90" t="s">
        <v>12</v>
      </c>
    </row>
    <row r="10" spans="1:14" ht="47.25" customHeight="1">
      <c r="A10" s="93"/>
      <c r="B10" s="93"/>
      <c r="C10" s="93"/>
      <c r="D10" s="93"/>
      <c r="E10" s="86"/>
      <c r="F10" s="10" t="s">
        <v>13</v>
      </c>
      <c r="G10" s="10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91"/>
    </row>
    <row r="11" spans="1:14" s="4" customFormat="1" ht="10.5" customHeight="1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4">
        <v>9</v>
      </c>
      <c r="J11" s="15">
        <v>10</v>
      </c>
      <c r="K11" s="13">
        <v>11</v>
      </c>
      <c r="L11" s="13">
        <v>12</v>
      </c>
      <c r="M11" s="14">
        <v>13</v>
      </c>
      <c r="N11" s="15">
        <v>14</v>
      </c>
    </row>
    <row r="12" spans="1:14" s="4" customFormat="1" ht="18" customHeight="1">
      <c r="A12" s="16" t="s">
        <v>21</v>
      </c>
      <c r="B12" s="16"/>
      <c r="C12" s="16"/>
      <c r="D12" s="17" t="s">
        <v>22</v>
      </c>
      <c r="E12" s="18">
        <f>'[1]Arkusz1'!N12</f>
        <v>619498</v>
      </c>
      <c r="F12" s="18">
        <f>'[1]Arkusz1'!I12</f>
        <v>60000</v>
      </c>
      <c r="G12" s="18">
        <f>G13+G16</f>
        <v>0</v>
      </c>
      <c r="H12" s="18">
        <f>H16+H13</f>
        <v>0</v>
      </c>
      <c r="I12" s="18">
        <f>F12+G12-H12</f>
        <v>60000</v>
      </c>
      <c r="J12" s="18">
        <f>'[1]Arkusz1'!M12</f>
        <v>559498</v>
      </c>
      <c r="K12" s="18">
        <f>K13</f>
        <v>0</v>
      </c>
      <c r="L12" s="18">
        <f>L13</f>
        <v>0</v>
      </c>
      <c r="M12" s="18">
        <f>J12+K12-L12</f>
        <v>559498</v>
      </c>
      <c r="N12" s="18">
        <f>I12+M12</f>
        <v>619498</v>
      </c>
    </row>
    <row r="13" spans="1:14" s="4" customFormat="1" ht="17.25" customHeight="1">
      <c r="A13" s="19"/>
      <c r="B13" s="20" t="s">
        <v>23</v>
      </c>
      <c r="C13" s="20"/>
      <c r="D13" s="21" t="s">
        <v>24</v>
      </c>
      <c r="E13" s="18">
        <f>'[1]Arkusz1'!N13</f>
        <v>619498</v>
      </c>
      <c r="F13" s="18">
        <f>'[1]Arkusz1'!I13</f>
        <v>60000</v>
      </c>
      <c r="G13" s="22">
        <f>SUM(G14)</f>
        <v>0</v>
      </c>
      <c r="H13" s="22">
        <f>SUM(H15)</f>
        <v>0</v>
      </c>
      <c r="I13" s="18">
        <f>F13+G13-H13</f>
        <v>60000</v>
      </c>
      <c r="J13" s="18">
        <f>'[1]Arkusz1'!M13</f>
        <v>559498</v>
      </c>
      <c r="K13" s="22">
        <f>SUM(K15:K15)</f>
        <v>0</v>
      </c>
      <c r="L13" s="22">
        <f>SUM(L15:L15)</f>
        <v>0</v>
      </c>
      <c r="M13" s="18">
        <f>J13+K13-L13</f>
        <v>559498</v>
      </c>
      <c r="N13" s="18">
        <f>I13+M13</f>
        <v>619498</v>
      </c>
    </row>
    <row r="14" spans="1:14" s="4" customFormat="1" ht="17.25" customHeight="1">
      <c r="A14" s="19"/>
      <c r="B14" s="20"/>
      <c r="C14" s="23" t="s">
        <v>25</v>
      </c>
      <c r="D14" s="24" t="s">
        <v>26</v>
      </c>
      <c r="E14" s="18">
        <f>'[1]Arkusz1'!N14</f>
        <v>60000</v>
      </c>
      <c r="F14" s="18">
        <f>'[1]Arkusz1'!I14</f>
        <v>60000</v>
      </c>
      <c r="G14" s="25"/>
      <c r="H14" s="22"/>
      <c r="I14" s="18">
        <f>F14+G14-H14</f>
        <v>60000</v>
      </c>
      <c r="J14" s="18">
        <f>'[1]Arkusz1'!M14</f>
        <v>0</v>
      </c>
      <c r="K14" s="22"/>
      <c r="L14" s="22"/>
      <c r="M14" s="18">
        <f>J14+K14-L14</f>
        <v>0</v>
      </c>
      <c r="N14" s="18">
        <f>I14+M14</f>
        <v>60000</v>
      </c>
    </row>
    <row r="15" spans="1:14" s="4" customFormat="1" ht="40.5" customHeight="1">
      <c r="A15" s="19"/>
      <c r="B15" s="26"/>
      <c r="C15" s="26">
        <v>6208</v>
      </c>
      <c r="D15" s="27" t="s">
        <v>27</v>
      </c>
      <c r="E15" s="18">
        <f>'[1]Arkusz1'!N15</f>
        <v>559498</v>
      </c>
      <c r="F15" s="18">
        <f>'[1]Arkusz1'!I15</f>
        <v>0</v>
      </c>
      <c r="G15" s="25"/>
      <c r="H15" s="25"/>
      <c r="I15" s="18">
        <f>F15+G15-H15</f>
        <v>0</v>
      </c>
      <c r="J15" s="18">
        <f>'[1]Arkusz1'!M15</f>
        <v>559498</v>
      </c>
      <c r="K15" s="25"/>
      <c r="L15" s="25"/>
      <c r="M15" s="18">
        <f>J15+K15-L15</f>
        <v>559498</v>
      </c>
      <c r="N15" s="18">
        <f>I15+M15</f>
        <v>559498</v>
      </c>
    </row>
    <row r="16" spans="1:14" s="4" customFormat="1" ht="10.5" customHeight="1">
      <c r="A16" s="12"/>
      <c r="B16" s="12"/>
      <c r="C16" s="12"/>
      <c r="D16" s="12"/>
      <c r="E16" s="18"/>
      <c r="F16" s="18"/>
      <c r="G16" s="13"/>
      <c r="H16" s="13"/>
      <c r="I16" s="28"/>
      <c r="J16" s="18">
        <f>'[1]Arkusz1'!M16</f>
        <v>0</v>
      </c>
      <c r="K16" s="13"/>
      <c r="L16" s="13"/>
      <c r="M16" s="29"/>
      <c r="N16" s="18"/>
    </row>
    <row r="17" spans="1:14" ht="15.75" customHeight="1">
      <c r="A17" s="30" t="s">
        <v>28</v>
      </c>
      <c r="B17" s="31"/>
      <c r="C17" s="16"/>
      <c r="D17" s="32" t="s">
        <v>29</v>
      </c>
      <c r="E17" s="18">
        <f>'[1]Arkusz1'!N17</f>
        <v>2000</v>
      </c>
      <c r="F17" s="18">
        <f>'[1]Arkusz1'!I17</f>
        <v>2000</v>
      </c>
      <c r="G17" s="18">
        <f>G18+G22</f>
        <v>0</v>
      </c>
      <c r="H17" s="18">
        <f>H22+H18</f>
        <v>0</v>
      </c>
      <c r="I17" s="18">
        <f>F17+G17-H17</f>
        <v>2000</v>
      </c>
      <c r="J17" s="18">
        <f>'[1]Arkusz1'!M17</f>
        <v>0</v>
      </c>
      <c r="K17" s="18">
        <f>K18</f>
        <v>0</v>
      </c>
      <c r="L17" s="18">
        <f>L18</f>
        <v>0</v>
      </c>
      <c r="M17" s="18">
        <f>J17+K17-L17</f>
        <v>0</v>
      </c>
      <c r="N17" s="18">
        <f>I17+M17</f>
        <v>2000</v>
      </c>
    </row>
    <row r="18" spans="1:14" ht="15" customHeight="1">
      <c r="A18" s="19"/>
      <c r="B18" s="33" t="s">
        <v>30</v>
      </c>
      <c r="C18" s="33"/>
      <c r="D18" s="34" t="s">
        <v>31</v>
      </c>
      <c r="E18" s="18">
        <f>'[1]Arkusz1'!N18</f>
        <v>2000</v>
      </c>
      <c r="F18" s="18">
        <f>'[1]Arkusz1'!I18</f>
        <v>2000</v>
      </c>
      <c r="G18" s="22"/>
      <c r="H18" s="22"/>
      <c r="I18" s="18">
        <f>F18+G18-H18</f>
        <v>2000</v>
      </c>
      <c r="J18" s="18">
        <f>'[1]Arkusz1'!M18</f>
        <v>0</v>
      </c>
      <c r="K18" s="22">
        <f>SUM(K19:K20)</f>
        <v>0</v>
      </c>
      <c r="L18" s="22">
        <f>SUM(L19:L20)</f>
        <v>0</v>
      </c>
      <c r="M18" s="18">
        <f>J18+K18-L18</f>
        <v>0</v>
      </c>
      <c r="N18" s="18">
        <f>I18+M18</f>
        <v>2000</v>
      </c>
    </row>
    <row r="19" spans="1:14" ht="12.75" customHeight="1">
      <c r="A19" s="19"/>
      <c r="B19" s="35"/>
      <c r="C19" s="19"/>
      <c r="D19" s="36" t="s">
        <v>32</v>
      </c>
      <c r="E19" s="18"/>
      <c r="F19" s="18"/>
      <c r="G19" s="25"/>
      <c r="H19" s="25"/>
      <c r="I19" s="18"/>
      <c r="J19" s="18">
        <f>'[1]Arkusz1'!M19</f>
        <v>0</v>
      </c>
      <c r="K19" s="25"/>
      <c r="L19" s="25"/>
      <c r="M19" s="18"/>
      <c r="N19" s="18"/>
    </row>
    <row r="20" spans="1:26" ht="15">
      <c r="A20" s="19"/>
      <c r="B20" s="35"/>
      <c r="C20" s="19"/>
      <c r="D20" s="36" t="s">
        <v>33</v>
      </c>
      <c r="E20" s="18"/>
      <c r="F20" s="18"/>
      <c r="G20" s="25"/>
      <c r="H20" s="25"/>
      <c r="I20" s="18"/>
      <c r="J20" s="18">
        <f>'[1]Arkusz1'!M20</f>
        <v>0</v>
      </c>
      <c r="K20" s="25"/>
      <c r="L20" s="25"/>
      <c r="M20" s="18"/>
      <c r="N20" s="1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14" ht="12.75" customHeight="1">
      <c r="A21" s="19"/>
      <c r="B21" s="35"/>
      <c r="C21" s="19" t="s">
        <v>34</v>
      </c>
      <c r="D21" s="36" t="s">
        <v>35</v>
      </c>
      <c r="E21" s="18">
        <f>'[1]Arkusz1'!N21</f>
        <v>2000</v>
      </c>
      <c r="F21" s="18">
        <f>'[1]Arkusz1'!I21</f>
        <v>2000</v>
      </c>
      <c r="G21" s="25"/>
      <c r="H21" s="25"/>
      <c r="I21" s="18">
        <f>F21+G21-H21</f>
        <v>2000</v>
      </c>
      <c r="J21" s="18">
        <f>'[1]Arkusz1'!M21</f>
        <v>0</v>
      </c>
      <c r="K21" s="25"/>
      <c r="L21" s="25"/>
      <c r="M21" s="18">
        <f>J21+K21-L21</f>
        <v>0</v>
      </c>
      <c r="N21" s="18">
        <f>I21+M21</f>
        <v>2000</v>
      </c>
    </row>
    <row r="22" spans="1:14" ht="15" customHeight="1">
      <c r="A22" s="19"/>
      <c r="B22" s="35"/>
      <c r="C22" s="19"/>
      <c r="D22" s="36"/>
      <c r="E22" s="18"/>
      <c r="F22" s="18"/>
      <c r="G22" s="22"/>
      <c r="H22" s="22"/>
      <c r="I22" s="18"/>
      <c r="J22" s="18">
        <f>'[1]Arkusz1'!M22</f>
        <v>0</v>
      </c>
      <c r="K22" s="22"/>
      <c r="L22" s="22"/>
      <c r="M22" s="18"/>
      <c r="N22" s="18"/>
    </row>
    <row r="23" spans="1:14" ht="12.75" customHeight="1">
      <c r="A23" s="31">
        <v>600</v>
      </c>
      <c r="B23" s="31"/>
      <c r="C23" s="31"/>
      <c r="D23" s="38" t="s">
        <v>36</v>
      </c>
      <c r="E23" s="18">
        <f>'[1]Arkusz1'!N23</f>
        <v>150000</v>
      </c>
      <c r="F23" s="18">
        <f>'[1]Arkusz1'!I23</f>
        <v>0</v>
      </c>
      <c r="G23" s="39"/>
      <c r="H23" s="39"/>
      <c r="I23" s="18">
        <f>F23+G23-H23</f>
        <v>0</v>
      </c>
      <c r="J23" s="18">
        <f>'[1]Arkusz1'!M23</f>
        <v>150000</v>
      </c>
      <c r="K23" s="39"/>
      <c r="L23" s="39"/>
      <c r="M23" s="18">
        <f>J23+K23-L23</f>
        <v>150000</v>
      </c>
      <c r="N23" s="18">
        <f>I23+M23</f>
        <v>150000</v>
      </c>
    </row>
    <row r="24" spans="1:14" ht="12.75" customHeight="1">
      <c r="A24" s="40"/>
      <c r="B24" s="20">
        <v>60016</v>
      </c>
      <c r="C24" s="20"/>
      <c r="D24" s="41" t="s">
        <v>37</v>
      </c>
      <c r="E24" s="18">
        <f>'[1]Arkusz1'!N24</f>
        <v>150000</v>
      </c>
      <c r="F24" s="18">
        <f>'[1]Arkusz1'!I24</f>
        <v>0</v>
      </c>
      <c r="G24" s="25"/>
      <c r="H24" s="25"/>
      <c r="I24" s="18">
        <f>F24+G24-H24</f>
        <v>0</v>
      </c>
      <c r="J24" s="18">
        <f>'[1]Arkusz1'!M24</f>
        <v>150000</v>
      </c>
      <c r="K24" s="25"/>
      <c r="L24" s="25"/>
      <c r="M24" s="18">
        <f>J24+K24-L24</f>
        <v>150000</v>
      </c>
      <c r="N24" s="18">
        <f>I24+M24</f>
        <v>150000</v>
      </c>
    </row>
    <row r="25" spans="1:14" ht="39">
      <c r="A25" s="40"/>
      <c r="B25" s="20"/>
      <c r="C25" s="19">
        <v>6260</v>
      </c>
      <c r="D25" s="42" t="s">
        <v>38</v>
      </c>
      <c r="E25" s="18">
        <f>'[1]Arkusz1'!N25</f>
        <v>150000</v>
      </c>
      <c r="F25" s="18">
        <f>'[1]Arkusz1'!I25</f>
        <v>0</v>
      </c>
      <c r="G25" s="25"/>
      <c r="H25" s="25"/>
      <c r="I25" s="18">
        <f>F25+G25-H25</f>
        <v>0</v>
      </c>
      <c r="J25" s="18">
        <f>'[1]Arkusz1'!M25</f>
        <v>150000</v>
      </c>
      <c r="K25" s="25"/>
      <c r="L25" s="25"/>
      <c r="M25" s="18">
        <f>J25+K25-L25</f>
        <v>150000</v>
      </c>
      <c r="N25" s="18">
        <f>I25+M25</f>
        <v>150000</v>
      </c>
    </row>
    <row r="26" spans="1:14" ht="12.75" customHeight="1">
      <c r="A26" s="19"/>
      <c r="B26" s="35"/>
      <c r="C26" s="19"/>
      <c r="D26" s="36"/>
      <c r="E26" s="18"/>
      <c r="F26" s="18"/>
      <c r="G26" s="25"/>
      <c r="H26" s="25"/>
      <c r="I26" s="18"/>
      <c r="J26" s="18">
        <f>'[1]Arkusz1'!M26</f>
        <v>0</v>
      </c>
      <c r="K26" s="25"/>
      <c r="L26" s="25"/>
      <c r="M26" s="18"/>
      <c r="N26" s="18"/>
    </row>
    <row r="27" spans="1:14" ht="12.75">
      <c r="A27" s="16">
        <v>630</v>
      </c>
      <c r="B27" s="16"/>
      <c r="C27" s="16"/>
      <c r="D27" s="17" t="s">
        <v>39</v>
      </c>
      <c r="E27" s="18">
        <f>'[1]Arkusz1'!N27</f>
        <v>85600.63</v>
      </c>
      <c r="F27" s="18">
        <f>'[1]Arkusz1'!I27</f>
        <v>0</v>
      </c>
      <c r="G27" s="18">
        <f>G28</f>
        <v>0</v>
      </c>
      <c r="H27" s="18">
        <f>H28</f>
        <v>0</v>
      </c>
      <c r="I27" s="18">
        <f>F27+G27-H27</f>
        <v>0</v>
      </c>
      <c r="J27" s="18">
        <f>'[1]Arkusz1'!M27</f>
        <v>85600.63</v>
      </c>
      <c r="K27" s="18">
        <f>K28</f>
        <v>0</v>
      </c>
      <c r="L27" s="18">
        <f>L28</f>
        <v>0</v>
      </c>
      <c r="M27" s="18">
        <f>J27+K27-L27</f>
        <v>85600.63</v>
      </c>
      <c r="N27" s="18">
        <f>I27+M27</f>
        <v>85600.63</v>
      </c>
    </row>
    <row r="28" spans="1:14" ht="12.75">
      <c r="A28" s="19"/>
      <c r="B28" s="20">
        <v>63095</v>
      </c>
      <c r="C28" s="20"/>
      <c r="D28" s="21" t="s">
        <v>40</v>
      </c>
      <c r="E28" s="18">
        <f>'[1]Arkusz1'!N28</f>
        <v>85600.63</v>
      </c>
      <c r="F28" s="18">
        <f>'[1]Arkusz1'!I28</f>
        <v>0</v>
      </c>
      <c r="G28" s="22"/>
      <c r="H28" s="22"/>
      <c r="I28" s="18">
        <f>F28+G28-H28</f>
        <v>0</v>
      </c>
      <c r="J28" s="18">
        <f>'[1]Arkusz1'!M28</f>
        <v>85600.63</v>
      </c>
      <c r="K28" s="22">
        <f>SUM(K29:K29)</f>
        <v>0</v>
      </c>
      <c r="L28" s="22">
        <f>SUM(L29:L29)</f>
        <v>0</v>
      </c>
      <c r="M28" s="18">
        <f>J28+K28-L28</f>
        <v>85600.63</v>
      </c>
      <c r="N28" s="18">
        <f>I28+M28</f>
        <v>85600.63</v>
      </c>
    </row>
    <row r="29" spans="1:14" ht="38.25">
      <c r="A29" s="19"/>
      <c r="B29" s="19"/>
      <c r="C29" s="26">
        <v>6207</v>
      </c>
      <c r="D29" s="27" t="s">
        <v>27</v>
      </c>
      <c r="E29" s="18">
        <f>'[1]Arkusz1'!N29</f>
        <v>85600.63</v>
      </c>
      <c r="F29" s="18">
        <f>'[1]Arkusz1'!I29</f>
        <v>0</v>
      </c>
      <c r="G29" s="25"/>
      <c r="H29" s="25"/>
      <c r="I29" s="18">
        <f>F29+G29-H29</f>
        <v>0</v>
      </c>
      <c r="J29" s="18">
        <f>'[1]Arkusz1'!M29</f>
        <v>85600.63</v>
      </c>
      <c r="K29" s="25"/>
      <c r="L29" s="25"/>
      <c r="M29" s="18">
        <f>J29+K29-L29</f>
        <v>85600.63</v>
      </c>
      <c r="N29" s="18">
        <f>I29+M29</f>
        <v>85600.63</v>
      </c>
    </row>
    <row r="30" spans="1:14" ht="12.75" customHeight="1">
      <c r="A30" s="19"/>
      <c r="B30" s="35"/>
      <c r="C30" s="19"/>
      <c r="D30" s="36"/>
      <c r="E30" s="18"/>
      <c r="F30" s="18"/>
      <c r="G30" s="25"/>
      <c r="H30" s="25"/>
      <c r="I30" s="18"/>
      <c r="J30" s="18">
        <f>'[1]Arkusz1'!M30</f>
        <v>0</v>
      </c>
      <c r="K30" s="25"/>
      <c r="L30" s="25"/>
      <c r="M30" s="18"/>
      <c r="N30" s="18"/>
    </row>
    <row r="31" spans="1:52" ht="15.75">
      <c r="A31" s="30">
        <v>700</v>
      </c>
      <c r="B31" s="31"/>
      <c r="C31" s="30"/>
      <c r="D31" s="32" t="s">
        <v>41</v>
      </c>
      <c r="E31" s="18">
        <f>'[1]Arkusz1'!N31</f>
        <v>373235.24</v>
      </c>
      <c r="F31" s="18">
        <f>'[1]Arkusz1'!I31</f>
        <v>62367.93</v>
      </c>
      <c r="G31" s="18">
        <f>G32</f>
        <v>0</v>
      </c>
      <c r="H31" s="18">
        <f>H32</f>
        <v>0</v>
      </c>
      <c r="I31" s="18">
        <f>F31+G31-H31</f>
        <v>62367.93</v>
      </c>
      <c r="J31" s="18">
        <f>'[1]Arkusz1'!M31</f>
        <v>310867.31</v>
      </c>
      <c r="K31" s="18">
        <f>K32</f>
        <v>0</v>
      </c>
      <c r="L31" s="18">
        <f>L32</f>
        <v>0</v>
      </c>
      <c r="M31" s="18">
        <f>J31+K31-L31</f>
        <v>310867.31</v>
      </c>
      <c r="N31" s="18">
        <f>I31+M31</f>
        <v>373235.24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5"/>
      <c r="AY31" s="45"/>
      <c r="AZ31" s="45"/>
    </row>
    <row r="32" spans="1:14" ht="14.25">
      <c r="A32" s="19"/>
      <c r="B32" s="33">
        <v>70005</v>
      </c>
      <c r="C32" s="33"/>
      <c r="D32" s="34" t="s">
        <v>42</v>
      </c>
      <c r="E32" s="18">
        <f>'[1]Arkusz1'!N32</f>
        <v>373235.24</v>
      </c>
      <c r="F32" s="18">
        <f>'[1]Arkusz1'!I32</f>
        <v>62367.93</v>
      </c>
      <c r="G32" s="22"/>
      <c r="H32" s="22"/>
      <c r="I32" s="18">
        <f>F32+G32-H32</f>
        <v>62367.93</v>
      </c>
      <c r="J32" s="18">
        <f>'[1]Arkusz1'!M32</f>
        <v>310867.31</v>
      </c>
      <c r="K32" s="22"/>
      <c r="L32" s="22"/>
      <c r="M32" s="18">
        <f>J32+K32-L32</f>
        <v>310867.31</v>
      </c>
      <c r="N32" s="18">
        <f>I32+M32</f>
        <v>373235.24</v>
      </c>
    </row>
    <row r="33" spans="1:14" ht="15">
      <c r="A33" s="19"/>
      <c r="B33" s="35"/>
      <c r="C33" s="19" t="s">
        <v>43</v>
      </c>
      <c r="D33" s="36" t="s">
        <v>44</v>
      </c>
      <c r="E33" s="18">
        <f>'[1]Arkusz1'!N33</f>
        <v>11090.43</v>
      </c>
      <c r="F33" s="18">
        <f>'[1]Arkusz1'!I33</f>
        <v>11090.43</v>
      </c>
      <c r="G33" s="25"/>
      <c r="H33" s="25"/>
      <c r="I33" s="18">
        <f>F33+G33-H33</f>
        <v>11090.43</v>
      </c>
      <c r="J33" s="18">
        <f>'[1]Arkusz1'!M33</f>
        <v>0</v>
      </c>
      <c r="K33" s="25"/>
      <c r="L33" s="25"/>
      <c r="M33" s="18">
        <f>J33+K33-L33</f>
        <v>0</v>
      </c>
      <c r="N33" s="18">
        <f>I33+M33</f>
        <v>11090.43</v>
      </c>
    </row>
    <row r="34" spans="1:14" ht="14.25">
      <c r="A34" s="19"/>
      <c r="B34" s="46"/>
      <c r="C34" s="47"/>
      <c r="D34" s="36" t="s">
        <v>32</v>
      </c>
      <c r="E34" s="18"/>
      <c r="F34" s="18"/>
      <c r="G34" s="25"/>
      <c r="H34" s="25"/>
      <c r="I34" s="18"/>
      <c r="J34" s="18">
        <f>'[1]Arkusz1'!M34</f>
        <v>0</v>
      </c>
      <c r="K34" s="25"/>
      <c r="L34" s="25"/>
      <c r="M34" s="18"/>
      <c r="N34" s="18"/>
    </row>
    <row r="35" spans="1:14" ht="14.25">
      <c r="A35" s="19"/>
      <c r="B35" s="46"/>
      <c r="C35" s="47"/>
      <c r="D35" s="36" t="s">
        <v>33</v>
      </c>
      <c r="E35" s="18"/>
      <c r="F35" s="18"/>
      <c r="G35" s="25"/>
      <c r="H35" s="25"/>
      <c r="I35" s="18"/>
      <c r="J35" s="18">
        <f>'[1]Arkusz1'!M35</f>
        <v>0</v>
      </c>
      <c r="K35" s="25"/>
      <c r="L35" s="25"/>
      <c r="M35" s="18"/>
      <c r="N35" s="18"/>
    </row>
    <row r="36" spans="1:14" ht="15">
      <c r="A36" s="19"/>
      <c r="B36" s="48"/>
      <c r="C36" s="26" t="s">
        <v>34</v>
      </c>
      <c r="D36" s="36" t="s">
        <v>35</v>
      </c>
      <c r="E36" s="18">
        <f>'[1]Arkusz1'!N36</f>
        <v>50277.5</v>
      </c>
      <c r="F36" s="18">
        <f>'[1]Arkusz1'!I36</f>
        <v>50277.5</v>
      </c>
      <c r="G36" s="25"/>
      <c r="H36" s="25"/>
      <c r="I36" s="18">
        <f>F36+G36-H36</f>
        <v>50277.5</v>
      </c>
      <c r="J36" s="18">
        <f>'[1]Arkusz1'!M36</f>
        <v>0</v>
      </c>
      <c r="K36" s="25"/>
      <c r="L36" s="25"/>
      <c r="M36" s="18">
        <f>J36+K36-L36</f>
        <v>0</v>
      </c>
      <c r="N36" s="18">
        <f>I36+M36</f>
        <v>50277.5</v>
      </c>
    </row>
    <row r="37" spans="1:14" ht="15">
      <c r="A37" s="19"/>
      <c r="B37" s="48"/>
      <c r="C37" s="47"/>
      <c r="D37" s="24" t="s">
        <v>45</v>
      </c>
      <c r="E37" s="18"/>
      <c r="F37" s="18"/>
      <c r="G37" s="25"/>
      <c r="H37" s="25"/>
      <c r="I37" s="18"/>
      <c r="J37" s="18"/>
      <c r="K37" s="25"/>
      <c r="L37" s="25"/>
      <c r="M37" s="18"/>
      <c r="N37" s="18"/>
    </row>
    <row r="38" spans="1:14" s="4" customFormat="1" ht="14.25">
      <c r="A38" s="49"/>
      <c r="B38" s="50"/>
      <c r="C38" s="49" t="s">
        <v>46</v>
      </c>
      <c r="D38" s="51" t="s">
        <v>47</v>
      </c>
      <c r="E38" s="18">
        <f>'[1]Arkusz1'!N38</f>
        <v>10867.31</v>
      </c>
      <c r="F38" s="18">
        <f>'[1]Arkusz1'!I38</f>
        <v>0</v>
      </c>
      <c r="G38" s="52"/>
      <c r="H38" s="52"/>
      <c r="I38" s="18">
        <f>F38+G38-H38</f>
        <v>0</v>
      </c>
      <c r="J38" s="18">
        <f>'[1]Arkusz1'!M38</f>
        <v>10867.31</v>
      </c>
      <c r="K38" s="52"/>
      <c r="L38" s="52"/>
      <c r="M38" s="18">
        <f>J38+K38-L38</f>
        <v>10867.31</v>
      </c>
      <c r="N38" s="18">
        <f>I38+M38</f>
        <v>10867.31</v>
      </c>
    </row>
    <row r="39" spans="1:14" s="4" customFormat="1" ht="15">
      <c r="A39" s="19"/>
      <c r="B39" s="48"/>
      <c r="C39" s="26"/>
      <c r="D39" s="24" t="s">
        <v>48</v>
      </c>
      <c r="E39" s="18"/>
      <c r="F39" s="18"/>
      <c r="G39" s="52"/>
      <c r="H39" s="52"/>
      <c r="I39" s="18"/>
      <c r="J39" s="18"/>
      <c r="K39" s="52"/>
      <c r="L39" s="52"/>
      <c r="M39" s="18"/>
      <c r="N39" s="18"/>
    </row>
    <row r="40" spans="1:14" s="4" customFormat="1" ht="15">
      <c r="A40" s="19"/>
      <c r="B40" s="48"/>
      <c r="C40" s="26" t="s">
        <v>49</v>
      </c>
      <c r="D40" s="24" t="s">
        <v>50</v>
      </c>
      <c r="E40" s="18">
        <f>'[1]Arkusz1'!N40</f>
        <v>300000</v>
      </c>
      <c r="F40" s="18">
        <f>'[1]Arkusz1'!I40</f>
        <v>0</v>
      </c>
      <c r="G40" s="52"/>
      <c r="H40" s="52"/>
      <c r="I40" s="18">
        <f>F40+G40-H40</f>
        <v>0</v>
      </c>
      <c r="J40" s="18">
        <f>'[1]Arkusz1'!M40</f>
        <v>300000</v>
      </c>
      <c r="K40" s="53"/>
      <c r="L40" s="52"/>
      <c r="M40" s="18">
        <f>J40+K40-L40</f>
        <v>300000</v>
      </c>
      <c r="N40" s="18">
        <f>I40+M40</f>
        <v>300000</v>
      </c>
    </row>
    <row r="41" spans="1:14" s="4" customFormat="1" ht="15">
      <c r="A41" s="19"/>
      <c r="B41" s="48"/>
      <c r="C41" s="26" t="s">
        <v>51</v>
      </c>
      <c r="D41" s="24" t="s">
        <v>52</v>
      </c>
      <c r="E41" s="18">
        <f>'[1]Arkusz1'!N41</f>
        <v>1000</v>
      </c>
      <c r="F41" s="18">
        <f>'[1]Arkusz1'!I41</f>
        <v>1000</v>
      </c>
      <c r="G41" s="52"/>
      <c r="H41" s="52"/>
      <c r="I41" s="18">
        <f>F41+G41-H41</f>
        <v>1000</v>
      </c>
      <c r="J41" s="18">
        <f>'[1]Arkusz1'!M41</f>
        <v>0</v>
      </c>
      <c r="K41" s="53"/>
      <c r="L41" s="53"/>
      <c r="M41" s="18">
        <f>J41+K41-L41</f>
        <v>0</v>
      </c>
      <c r="N41" s="18">
        <f>I41+M41</f>
        <v>1000</v>
      </c>
    </row>
    <row r="42" spans="1:14" s="4" customFormat="1" ht="14.25">
      <c r="A42" s="19"/>
      <c r="B42" s="46"/>
      <c r="C42" s="26"/>
      <c r="D42" s="24"/>
      <c r="E42" s="18"/>
      <c r="F42" s="18"/>
      <c r="G42" s="52"/>
      <c r="H42" s="52"/>
      <c r="I42" s="18"/>
      <c r="J42" s="18"/>
      <c r="K42" s="52"/>
      <c r="L42" s="52"/>
      <c r="M42" s="18"/>
      <c r="N42" s="18"/>
    </row>
    <row r="43" spans="1:14" s="4" customFormat="1" ht="15.75">
      <c r="A43" s="30">
        <v>750</v>
      </c>
      <c r="B43" s="31"/>
      <c r="C43" s="30"/>
      <c r="D43" s="32" t="s">
        <v>53</v>
      </c>
      <c r="E43" s="18">
        <f>'[1]Arkusz1'!N43</f>
        <v>482722.68999999994</v>
      </c>
      <c r="F43" s="18">
        <f>'[1]Arkusz1'!I43</f>
        <v>80930.72</v>
      </c>
      <c r="G43" s="18">
        <f>G44+G49+G56</f>
        <v>0</v>
      </c>
      <c r="H43" s="18"/>
      <c r="I43" s="18">
        <f>F43+G43-H43</f>
        <v>80930.72</v>
      </c>
      <c r="J43" s="18">
        <f>'[1]Arkusz1'!M43</f>
        <v>401791.97</v>
      </c>
      <c r="K43" s="18">
        <f>SUM(K44:K48)</f>
        <v>0</v>
      </c>
      <c r="L43" s="18">
        <f>SUM(L44:L48)</f>
        <v>0</v>
      </c>
      <c r="M43" s="18">
        <f>J43+K43-L43</f>
        <v>401791.97</v>
      </c>
      <c r="N43" s="18">
        <f>I43+M43</f>
        <v>482722.68999999994</v>
      </c>
    </row>
    <row r="44" spans="1:14" s="4" customFormat="1" ht="14.25">
      <c r="A44" s="19"/>
      <c r="B44" s="33">
        <v>75011</v>
      </c>
      <c r="C44" s="33"/>
      <c r="D44" s="34" t="s">
        <v>54</v>
      </c>
      <c r="E44" s="18">
        <f>'[1]Arkusz1'!N44</f>
        <v>54800</v>
      </c>
      <c r="F44" s="18">
        <f>'[1]Arkusz1'!I44</f>
        <v>54800</v>
      </c>
      <c r="G44" s="52"/>
      <c r="H44" s="52"/>
      <c r="I44" s="18">
        <f>F44+G44-H44</f>
        <v>54800</v>
      </c>
      <c r="J44" s="18">
        <f>'[1]Arkusz1'!M44</f>
        <v>0</v>
      </c>
      <c r="K44" s="53"/>
      <c r="L44" s="52"/>
      <c r="M44" s="18">
        <f>J44+K44-L44</f>
        <v>0</v>
      </c>
      <c r="N44" s="18">
        <f>I44+M44</f>
        <v>54800</v>
      </c>
    </row>
    <row r="45" spans="1:14" ht="15">
      <c r="A45" s="19"/>
      <c r="B45" s="35"/>
      <c r="C45" s="19"/>
      <c r="D45" s="36" t="s">
        <v>55</v>
      </c>
      <c r="E45" s="18"/>
      <c r="F45" s="18"/>
      <c r="G45" s="22"/>
      <c r="H45" s="22"/>
      <c r="I45" s="18"/>
      <c r="J45" s="18"/>
      <c r="K45" s="25"/>
      <c r="L45" s="25"/>
      <c r="M45" s="18"/>
      <c r="N45" s="18"/>
    </row>
    <row r="46" spans="1:14" ht="15">
      <c r="A46" s="19"/>
      <c r="B46" s="35"/>
      <c r="C46" s="19"/>
      <c r="D46" s="36" t="s">
        <v>56</v>
      </c>
      <c r="E46" s="18"/>
      <c r="F46" s="18"/>
      <c r="G46" s="25"/>
      <c r="H46" s="25"/>
      <c r="I46" s="18"/>
      <c r="J46" s="18"/>
      <c r="K46" s="25"/>
      <c r="L46" s="25"/>
      <c r="M46" s="18"/>
      <c r="N46" s="18"/>
    </row>
    <row r="47" spans="1:14" ht="15">
      <c r="A47" s="19"/>
      <c r="B47" s="35"/>
      <c r="C47" s="19">
        <v>2010</v>
      </c>
      <c r="D47" s="36" t="s">
        <v>57</v>
      </c>
      <c r="E47" s="18">
        <f>'[1]Arkusz1'!N47</f>
        <v>54800</v>
      </c>
      <c r="F47" s="18">
        <f>'[1]Arkusz1'!I47</f>
        <v>54800</v>
      </c>
      <c r="G47" s="25"/>
      <c r="H47" s="25"/>
      <c r="I47" s="18">
        <f>F47+G47-H47</f>
        <v>54800</v>
      </c>
      <c r="J47" s="18">
        <f>'[1]Arkusz1'!M47</f>
        <v>0</v>
      </c>
      <c r="K47" s="25"/>
      <c r="L47" s="25"/>
      <c r="M47" s="18">
        <f>J47+K47-L47</f>
        <v>0</v>
      </c>
      <c r="N47" s="18">
        <f>I47+M47</f>
        <v>54800</v>
      </c>
    </row>
    <row r="48" spans="1:14" ht="15">
      <c r="A48" s="19"/>
      <c r="B48" s="33"/>
      <c r="C48" s="33"/>
      <c r="D48" s="54"/>
      <c r="E48" s="18"/>
      <c r="F48" s="18"/>
      <c r="G48" s="25"/>
      <c r="H48" s="25"/>
      <c r="I48" s="18"/>
      <c r="J48" s="18"/>
      <c r="K48" s="25"/>
      <c r="L48" s="25"/>
      <c r="M48" s="18"/>
      <c r="N48" s="18"/>
    </row>
    <row r="49" spans="1:14" ht="14.25">
      <c r="A49" s="19"/>
      <c r="B49" s="33">
        <v>75023</v>
      </c>
      <c r="C49" s="33"/>
      <c r="D49" s="34" t="s">
        <v>58</v>
      </c>
      <c r="E49" s="18">
        <f>'[1]Arkusz1'!N49</f>
        <v>417746.68999999994</v>
      </c>
      <c r="F49" s="18">
        <f>'[1]Arkusz1'!I49</f>
        <v>15954.72</v>
      </c>
      <c r="G49" s="25"/>
      <c r="H49" s="25"/>
      <c r="I49" s="18">
        <f>F49+G49-H49</f>
        <v>15954.72</v>
      </c>
      <c r="J49" s="18">
        <f>'[1]Arkusz1'!M49</f>
        <v>401791.97</v>
      </c>
      <c r="K49" s="25"/>
      <c r="L49" s="25"/>
      <c r="M49" s="18">
        <f>J49+K49-L49</f>
        <v>401791.97</v>
      </c>
      <c r="N49" s="18">
        <f>I49+M49</f>
        <v>417746.68999999994</v>
      </c>
    </row>
    <row r="50" spans="1:14" ht="15">
      <c r="A50" s="19"/>
      <c r="B50" s="35"/>
      <c r="C50" s="26" t="s">
        <v>59</v>
      </c>
      <c r="D50" s="36" t="s">
        <v>60</v>
      </c>
      <c r="E50" s="18">
        <f>'[1]Arkusz1'!N50</f>
        <v>300</v>
      </c>
      <c r="F50" s="18">
        <f>'[1]Arkusz1'!I50</f>
        <v>300</v>
      </c>
      <c r="G50" s="52"/>
      <c r="H50" s="52"/>
      <c r="I50" s="18">
        <f>F50+G50-H50</f>
        <v>300</v>
      </c>
      <c r="J50" s="18">
        <f>'[1]Arkusz1'!M50</f>
        <v>0</v>
      </c>
      <c r="K50" s="52"/>
      <c r="L50" s="52"/>
      <c r="M50" s="18">
        <f>J50+K50-L50</f>
        <v>0</v>
      </c>
      <c r="N50" s="18">
        <f>I50+M50</f>
        <v>300</v>
      </c>
    </row>
    <row r="51" spans="1:14" ht="15">
      <c r="A51" s="19"/>
      <c r="B51" s="35"/>
      <c r="C51" s="19"/>
      <c r="D51" s="36" t="s">
        <v>32</v>
      </c>
      <c r="E51" s="18"/>
      <c r="F51" s="18"/>
      <c r="G51" s="22"/>
      <c r="H51" s="22"/>
      <c r="I51" s="18"/>
      <c r="J51" s="18"/>
      <c r="K51" s="22"/>
      <c r="L51" s="22"/>
      <c r="M51" s="18"/>
      <c r="N51" s="18"/>
    </row>
    <row r="52" spans="1:14" ht="15">
      <c r="A52" s="19"/>
      <c r="B52" s="35"/>
      <c r="C52" s="19"/>
      <c r="D52" s="36" t="s">
        <v>33</v>
      </c>
      <c r="E52" s="18"/>
      <c r="F52" s="18"/>
      <c r="G52" s="25"/>
      <c r="H52" s="25"/>
      <c r="I52" s="18"/>
      <c r="J52" s="18"/>
      <c r="K52" s="25"/>
      <c r="L52" s="25"/>
      <c r="M52" s="18"/>
      <c r="N52" s="18"/>
    </row>
    <row r="53" spans="1:14" ht="14.25">
      <c r="A53" s="19"/>
      <c r="B53" s="33"/>
      <c r="C53" s="19" t="s">
        <v>34</v>
      </c>
      <c r="D53" s="36" t="s">
        <v>35</v>
      </c>
      <c r="E53" s="18">
        <f>'[1]Arkusz1'!N53</f>
        <v>15654.72</v>
      </c>
      <c r="F53" s="18">
        <f>'[1]Arkusz1'!I53</f>
        <v>15654.72</v>
      </c>
      <c r="G53" s="25"/>
      <c r="H53" s="25"/>
      <c r="I53" s="18">
        <f>F53+G53-H53</f>
        <v>15654.72</v>
      </c>
      <c r="J53" s="18">
        <f>'[1]Arkusz1'!M53</f>
        <v>0</v>
      </c>
      <c r="K53" s="25"/>
      <c r="L53" s="25"/>
      <c r="M53" s="18">
        <f>J53+K53-L53</f>
        <v>0</v>
      </c>
      <c r="N53" s="18">
        <f>I53+M53</f>
        <v>15654.72</v>
      </c>
    </row>
    <row r="54" spans="1:14" s="4" customFormat="1" ht="39">
      <c r="A54" s="55"/>
      <c r="B54" s="56"/>
      <c r="C54" s="49">
        <v>6207</v>
      </c>
      <c r="D54" s="57" t="s">
        <v>27</v>
      </c>
      <c r="E54" s="18">
        <f>'[1]Arkusz1'!N54</f>
        <v>401791.97</v>
      </c>
      <c r="F54" s="18">
        <f>'[1]Arkusz1'!I54</f>
        <v>0</v>
      </c>
      <c r="G54" s="52"/>
      <c r="H54" s="52"/>
      <c r="I54" s="18">
        <f>F54+G54-H54</f>
        <v>0</v>
      </c>
      <c r="J54" s="18">
        <f>'[1]Arkusz1'!M54</f>
        <v>401791.97</v>
      </c>
      <c r="K54" s="52"/>
      <c r="L54" s="52"/>
      <c r="M54" s="18">
        <f>J54+K54-L54</f>
        <v>401791.97</v>
      </c>
      <c r="N54" s="18">
        <f>I54+M54</f>
        <v>401791.97</v>
      </c>
    </row>
    <row r="55" spans="1:14" s="4" customFormat="1" ht="15.75">
      <c r="A55" s="55"/>
      <c r="B55" s="56"/>
      <c r="C55" s="49"/>
      <c r="D55" s="57"/>
      <c r="E55" s="18"/>
      <c r="F55" s="18"/>
      <c r="G55" s="52"/>
      <c r="H55" s="52"/>
      <c r="I55" s="18"/>
      <c r="J55" s="18"/>
      <c r="K55" s="52"/>
      <c r="L55" s="52"/>
      <c r="M55" s="18"/>
      <c r="N55" s="18"/>
    </row>
    <row r="56" spans="1:14" ht="12.75">
      <c r="A56" s="19"/>
      <c r="B56" s="20">
        <v>75056</v>
      </c>
      <c r="C56" s="20"/>
      <c r="D56" s="41" t="s">
        <v>61</v>
      </c>
      <c r="E56" s="18">
        <f>'[1]Arkusz1'!N56</f>
        <v>10176</v>
      </c>
      <c r="F56" s="18">
        <f>'[1]Arkusz1'!I56</f>
        <v>10176</v>
      </c>
      <c r="G56" s="22">
        <f>SUM(G57:G59)</f>
        <v>0</v>
      </c>
      <c r="H56" s="22">
        <f>SUM(H57:H59)</f>
        <v>0</v>
      </c>
      <c r="I56" s="18">
        <f>F56+G56-H56</f>
        <v>10176</v>
      </c>
      <c r="J56" s="18">
        <f>'[1]Arkusz1'!M56</f>
        <v>0</v>
      </c>
      <c r="K56" s="22">
        <f>SUM(K57:K59)</f>
        <v>0</v>
      </c>
      <c r="L56" s="22">
        <f>SUM(L57:L59)</f>
        <v>0</v>
      </c>
      <c r="M56" s="18">
        <f>J56+K56-L56</f>
        <v>0</v>
      </c>
      <c r="N56" s="18">
        <f>I56+M56</f>
        <v>10176</v>
      </c>
    </row>
    <row r="57" spans="1:14" ht="12.75" customHeight="1">
      <c r="A57" s="19"/>
      <c r="B57" s="19"/>
      <c r="C57" s="19"/>
      <c r="D57" s="36" t="s">
        <v>55</v>
      </c>
      <c r="E57" s="18"/>
      <c r="F57" s="18"/>
      <c r="G57" s="25"/>
      <c r="H57" s="25"/>
      <c r="I57" s="18"/>
      <c r="J57" s="18"/>
      <c r="K57" s="25"/>
      <c r="L57" s="25"/>
      <c r="M57" s="18"/>
      <c r="N57" s="18"/>
    </row>
    <row r="58" spans="1:14" ht="15.75" customHeight="1">
      <c r="A58" s="19"/>
      <c r="B58" s="19"/>
      <c r="C58" s="19"/>
      <c r="D58" s="36" t="s">
        <v>56</v>
      </c>
      <c r="E58" s="18"/>
      <c r="F58" s="18"/>
      <c r="G58" s="25"/>
      <c r="H58" s="25"/>
      <c r="I58" s="18"/>
      <c r="J58" s="18"/>
      <c r="K58" s="25"/>
      <c r="L58" s="25"/>
      <c r="M58" s="18"/>
      <c r="N58" s="18"/>
    </row>
    <row r="59" spans="1:14" ht="12.75">
      <c r="A59" s="19"/>
      <c r="B59" s="19"/>
      <c r="C59" s="19">
        <v>2010</v>
      </c>
      <c r="D59" s="36" t="s">
        <v>57</v>
      </c>
      <c r="E59" s="18">
        <f>'[1]Arkusz1'!N59</f>
        <v>10176</v>
      </c>
      <c r="F59" s="18">
        <f>'[1]Arkusz1'!I59</f>
        <v>10176</v>
      </c>
      <c r="G59" s="25"/>
      <c r="H59" s="25"/>
      <c r="I59" s="18">
        <f>F59+G59-H59</f>
        <v>10176</v>
      </c>
      <c r="J59" s="18">
        <f>'[1]Arkusz1'!M59</f>
        <v>0</v>
      </c>
      <c r="K59" s="25"/>
      <c r="L59" s="25"/>
      <c r="M59" s="18">
        <f>J59+K59-L59</f>
        <v>0</v>
      </c>
      <c r="N59" s="18">
        <f>I59+M59</f>
        <v>10176</v>
      </c>
    </row>
    <row r="60" spans="1:14" ht="15.75">
      <c r="A60" s="40"/>
      <c r="B60" s="35"/>
      <c r="C60" s="19"/>
      <c r="D60" s="36"/>
      <c r="E60" s="18"/>
      <c r="F60" s="18"/>
      <c r="G60" s="22"/>
      <c r="H60" s="22"/>
      <c r="I60" s="18"/>
      <c r="J60" s="18"/>
      <c r="K60" s="22"/>
      <c r="L60" s="22"/>
      <c r="M60" s="18"/>
      <c r="N60" s="18"/>
    </row>
    <row r="61" spans="1:14" ht="15.75">
      <c r="A61" s="30">
        <v>751</v>
      </c>
      <c r="B61" s="58"/>
      <c r="C61" s="59"/>
      <c r="D61" s="38" t="s">
        <v>62</v>
      </c>
      <c r="E61" s="18"/>
      <c r="F61" s="18"/>
      <c r="G61" s="25"/>
      <c r="H61" s="25"/>
      <c r="I61" s="18"/>
      <c r="J61" s="18"/>
      <c r="K61" s="25"/>
      <c r="L61" s="25"/>
      <c r="M61" s="18"/>
      <c r="N61" s="18"/>
    </row>
    <row r="62" spans="1:14" ht="15.75">
      <c r="A62" s="59"/>
      <c r="B62" s="58"/>
      <c r="C62" s="59"/>
      <c r="D62" s="38" t="s">
        <v>63</v>
      </c>
      <c r="E62" s="18">
        <f>'[1]Arkusz1'!N62</f>
        <v>1030</v>
      </c>
      <c r="F62" s="18">
        <f>'[1]Arkusz1'!I62</f>
        <v>1030</v>
      </c>
      <c r="G62" s="18">
        <f>G64+G69</f>
        <v>4060</v>
      </c>
      <c r="H62" s="18">
        <f>H64+H69</f>
        <v>0</v>
      </c>
      <c r="I62" s="18">
        <f>F62+G62-H62</f>
        <v>5090</v>
      </c>
      <c r="J62" s="18">
        <f>'[1]Arkusz1'!M62</f>
        <v>0</v>
      </c>
      <c r="K62" s="39"/>
      <c r="L62" s="39"/>
      <c r="M62" s="18">
        <f>J62+K62-L62</f>
        <v>0</v>
      </c>
      <c r="N62" s="18">
        <f>I62+M62</f>
        <v>5090</v>
      </c>
    </row>
    <row r="63" spans="1:14" ht="15.75">
      <c r="A63" s="40"/>
      <c r="B63" s="33"/>
      <c r="C63" s="33"/>
      <c r="D63" s="34" t="s">
        <v>64</v>
      </c>
      <c r="E63" s="18"/>
      <c r="F63" s="18"/>
      <c r="G63" s="25"/>
      <c r="H63" s="25"/>
      <c r="I63" s="18"/>
      <c r="J63" s="18"/>
      <c r="K63" s="25"/>
      <c r="L63" s="25"/>
      <c r="M63" s="18"/>
      <c r="N63" s="18"/>
    </row>
    <row r="64" spans="1:14" ht="15.75">
      <c r="A64" s="40"/>
      <c r="B64" s="46">
        <v>75101</v>
      </c>
      <c r="C64" s="46"/>
      <c r="D64" s="60" t="s">
        <v>65</v>
      </c>
      <c r="E64" s="18">
        <f>'[1]Arkusz1'!N64</f>
        <v>1030</v>
      </c>
      <c r="F64" s="18">
        <f>'[1]Arkusz1'!I64</f>
        <v>1030</v>
      </c>
      <c r="G64" s="25"/>
      <c r="H64" s="25"/>
      <c r="I64" s="18">
        <f>F64+G64-H64</f>
        <v>1030</v>
      </c>
      <c r="J64" s="18">
        <f>'[1]Arkusz1'!M64</f>
        <v>0</v>
      </c>
      <c r="K64" s="25"/>
      <c r="L64" s="25"/>
      <c r="M64" s="18">
        <f>J64+K64-L64</f>
        <v>0</v>
      </c>
      <c r="N64" s="18">
        <f>I64+M64</f>
        <v>1030</v>
      </c>
    </row>
    <row r="65" spans="1:14" ht="15.75" customHeight="1">
      <c r="A65" s="40"/>
      <c r="B65" s="48"/>
      <c r="C65" s="48"/>
      <c r="D65" s="36" t="s">
        <v>55</v>
      </c>
      <c r="E65" s="18"/>
      <c r="F65" s="18"/>
      <c r="G65" s="25"/>
      <c r="H65" s="25"/>
      <c r="I65" s="18"/>
      <c r="J65" s="18"/>
      <c r="K65" s="25"/>
      <c r="L65" s="25"/>
      <c r="M65" s="18"/>
      <c r="N65" s="18"/>
    </row>
    <row r="66" spans="1:14" ht="15.75">
      <c r="A66" s="40"/>
      <c r="B66" s="35"/>
      <c r="C66" s="35"/>
      <c r="D66" s="36" t="s">
        <v>56</v>
      </c>
      <c r="E66" s="18"/>
      <c r="F66" s="18"/>
      <c r="G66" s="25"/>
      <c r="H66" s="25"/>
      <c r="I66" s="18"/>
      <c r="J66" s="18"/>
      <c r="K66" s="25"/>
      <c r="L66" s="25"/>
      <c r="M66" s="18"/>
      <c r="N66" s="18"/>
    </row>
    <row r="67" spans="1:14" ht="15.75">
      <c r="A67" s="40"/>
      <c r="B67" s="35"/>
      <c r="C67" s="19">
        <v>2010</v>
      </c>
      <c r="D67" s="36" t="s">
        <v>57</v>
      </c>
      <c r="E67" s="18">
        <f>'[1]Arkusz1'!N67</f>
        <v>1030</v>
      </c>
      <c r="F67" s="18">
        <f>'[1]Arkusz1'!I67</f>
        <v>1030</v>
      </c>
      <c r="G67" s="25"/>
      <c r="H67" s="25"/>
      <c r="I67" s="18">
        <f>F67+G67-H67</f>
        <v>1030</v>
      </c>
      <c r="J67" s="18">
        <f>'[1]Arkusz1'!M67</f>
        <v>0</v>
      </c>
      <c r="K67" s="25"/>
      <c r="L67" s="25"/>
      <c r="M67" s="18">
        <f>J67+K67-L67</f>
        <v>0</v>
      </c>
      <c r="N67" s="18">
        <f>I67+M67</f>
        <v>1030</v>
      </c>
    </row>
    <row r="68" spans="1:14" ht="15.75">
      <c r="A68" s="40"/>
      <c r="B68" s="35"/>
      <c r="C68" s="19"/>
      <c r="D68" s="36"/>
      <c r="E68" s="18"/>
      <c r="F68" s="18"/>
      <c r="G68" s="25"/>
      <c r="H68" s="25"/>
      <c r="I68" s="18"/>
      <c r="J68" s="18"/>
      <c r="K68" s="25"/>
      <c r="L68" s="25"/>
      <c r="M68" s="18"/>
      <c r="N68" s="18"/>
    </row>
    <row r="69" spans="1:14" ht="26.25" customHeight="1">
      <c r="A69" s="19"/>
      <c r="B69" s="20">
        <v>75109</v>
      </c>
      <c r="C69" s="20"/>
      <c r="D69" s="61" t="s">
        <v>66</v>
      </c>
      <c r="E69" s="18">
        <v>0</v>
      </c>
      <c r="F69" s="18">
        <v>0</v>
      </c>
      <c r="G69" s="22">
        <f>SUM(G70:G72)</f>
        <v>4060</v>
      </c>
      <c r="H69" s="22">
        <f>SUM(H70:H72)</f>
        <v>0</v>
      </c>
      <c r="I69" s="18">
        <f>F69+G69-H69</f>
        <v>4060</v>
      </c>
      <c r="J69" s="18">
        <f>'[2]Arkusz1'!M67</f>
        <v>0</v>
      </c>
      <c r="K69" s="22"/>
      <c r="L69" s="22"/>
      <c r="M69" s="18">
        <f>J69+K69-L69</f>
        <v>0</v>
      </c>
      <c r="N69" s="18">
        <f>I69+M69</f>
        <v>4060</v>
      </c>
    </row>
    <row r="70" spans="1:14" ht="12.75" customHeight="1">
      <c r="A70" s="19"/>
      <c r="B70" s="26"/>
      <c r="C70" s="26"/>
      <c r="D70" s="36" t="s">
        <v>55</v>
      </c>
      <c r="E70" s="18"/>
      <c r="F70" s="18"/>
      <c r="G70" s="25"/>
      <c r="H70" s="25"/>
      <c r="I70" s="18"/>
      <c r="J70" s="18"/>
      <c r="K70" s="25"/>
      <c r="L70" s="25"/>
      <c r="M70" s="18"/>
      <c r="N70" s="18"/>
    </row>
    <row r="71" spans="1:14" ht="12.75" customHeight="1">
      <c r="A71" s="19"/>
      <c r="B71" s="19"/>
      <c r="C71" s="19"/>
      <c r="D71" s="36" t="s">
        <v>56</v>
      </c>
      <c r="E71" s="18"/>
      <c r="F71" s="18"/>
      <c r="G71" s="25"/>
      <c r="H71" s="25"/>
      <c r="I71" s="18"/>
      <c r="J71" s="18"/>
      <c r="K71" s="25"/>
      <c r="L71" s="25"/>
      <c r="M71" s="18"/>
      <c r="N71" s="18"/>
    </row>
    <row r="72" spans="1:14" ht="12.75">
      <c r="A72" s="19"/>
      <c r="B72" s="19"/>
      <c r="C72" s="19">
        <v>2010</v>
      </c>
      <c r="D72" s="36" t="s">
        <v>57</v>
      </c>
      <c r="E72" s="18">
        <v>0</v>
      </c>
      <c r="F72" s="18">
        <v>0</v>
      </c>
      <c r="G72" s="25">
        <v>4060</v>
      </c>
      <c r="H72" s="25"/>
      <c r="I72" s="18">
        <f>F72+G72-H72</f>
        <v>4060</v>
      </c>
      <c r="J72" s="18">
        <v>0</v>
      </c>
      <c r="K72" s="25"/>
      <c r="L72" s="25"/>
      <c r="M72" s="18">
        <f>J72+K72-L72</f>
        <v>0</v>
      </c>
      <c r="N72" s="18">
        <f>I72+M72</f>
        <v>4060</v>
      </c>
    </row>
    <row r="73" spans="1:14" ht="12.75">
      <c r="A73" s="19"/>
      <c r="B73" s="19"/>
      <c r="C73" s="19"/>
      <c r="D73" s="36"/>
      <c r="E73" s="18"/>
      <c r="F73" s="18"/>
      <c r="G73" s="25"/>
      <c r="H73" s="25"/>
      <c r="I73" s="18"/>
      <c r="J73" s="18"/>
      <c r="K73" s="25"/>
      <c r="L73" s="25"/>
      <c r="M73" s="18"/>
      <c r="N73" s="18"/>
    </row>
    <row r="74" spans="1:14" ht="17.25" customHeight="1">
      <c r="A74" s="31">
        <v>754</v>
      </c>
      <c r="B74" s="17"/>
      <c r="C74" s="16"/>
      <c r="D74" s="17" t="s">
        <v>67</v>
      </c>
      <c r="E74" s="18">
        <f>'[1]Arkusz1'!N69</f>
        <v>255583.44</v>
      </c>
      <c r="F74" s="18">
        <f>'[1]Arkusz1'!I69</f>
        <v>0</v>
      </c>
      <c r="G74" s="39"/>
      <c r="H74" s="39"/>
      <c r="I74" s="18">
        <f>F74+G74-H74</f>
        <v>0</v>
      </c>
      <c r="J74" s="18">
        <f>'[1]Arkusz1'!M69</f>
        <v>255583.44</v>
      </c>
      <c r="K74" s="39"/>
      <c r="L74" s="39"/>
      <c r="M74" s="18">
        <f>J74+K74-L74</f>
        <v>255583.44</v>
      </c>
      <c r="N74" s="18">
        <f>I74+M74</f>
        <v>255583.44</v>
      </c>
    </row>
    <row r="75" spans="1:14" ht="21" customHeight="1">
      <c r="A75" s="35"/>
      <c r="B75" s="41">
        <v>75412</v>
      </c>
      <c r="C75" s="20"/>
      <c r="D75" s="41" t="s">
        <v>68</v>
      </c>
      <c r="E75" s="18">
        <f>'[1]Arkusz1'!N70</f>
        <v>255583.44</v>
      </c>
      <c r="F75" s="18">
        <f>'[1]Arkusz1'!I70</f>
        <v>0</v>
      </c>
      <c r="G75" s="25"/>
      <c r="H75" s="25"/>
      <c r="I75" s="18">
        <f>F75+G75-H75</f>
        <v>0</v>
      </c>
      <c r="J75" s="18">
        <f>'[1]Arkusz1'!M70</f>
        <v>255583.44</v>
      </c>
      <c r="K75" s="25"/>
      <c r="L75" s="25"/>
      <c r="M75" s="18">
        <f>J75+K75-L75</f>
        <v>255583.44</v>
      </c>
      <c r="N75" s="18">
        <f>I75+M75</f>
        <v>255583.44</v>
      </c>
    </row>
    <row r="76" spans="1:14" ht="42" customHeight="1">
      <c r="A76" s="40"/>
      <c r="B76" s="48"/>
      <c r="C76" s="26">
        <v>6207</v>
      </c>
      <c r="D76" s="27" t="s">
        <v>27</v>
      </c>
      <c r="E76" s="18">
        <f>'[1]Arkusz1'!N71</f>
        <v>255583.44</v>
      </c>
      <c r="F76" s="18">
        <f>'[1]Arkusz1'!I71</f>
        <v>0</v>
      </c>
      <c r="G76" s="52"/>
      <c r="H76" s="52"/>
      <c r="I76" s="18">
        <f>F76+G76-H76</f>
        <v>0</v>
      </c>
      <c r="J76" s="18">
        <f>'[1]Arkusz1'!M71</f>
        <v>255583.44</v>
      </c>
      <c r="K76" s="52"/>
      <c r="L76" s="52"/>
      <c r="M76" s="18">
        <f>J76+K76-L76</f>
        <v>255583.44</v>
      </c>
      <c r="N76" s="18">
        <f>I76+M76</f>
        <v>255583.44</v>
      </c>
    </row>
    <row r="77" spans="1:14" ht="15.75">
      <c r="A77" s="40"/>
      <c r="B77" s="35"/>
      <c r="C77" s="35"/>
      <c r="D77" s="36"/>
      <c r="E77" s="18"/>
      <c r="F77" s="18"/>
      <c r="G77" s="22"/>
      <c r="H77" s="22"/>
      <c r="I77" s="18"/>
      <c r="J77" s="18"/>
      <c r="K77" s="22"/>
      <c r="L77" s="22"/>
      <c r="M77" s="18"/>
      <c r="N77" s="18"/>
    </row>
    <row r="78" spans="1:14" ht="12.75" customHeight="1">
      <c r="A78" s="30">
        <v>756</v>
      </c>
      <c r="B78" s="31"/>
      <c r="C78" s="30"/>
      <c r="D78" s="38" t="s">
        <v>69</v>
      </c>
      <c r="E78" s="18"/>
      <c r="F78" s="18"/>
      <c r="G78" s="39"/>
      <c r="H78" s="39"/>
      <c r="I78" s="18"/>
      <c r="J78" s="18"/>
      <c r="K78" s="39"/>
      <c r="L78" s="39"/>
      <c r="M78" s="18"/>
      <c r="N78" s="18"/>
    </row>
    <row r="79" spans="1:14" ht="15.75" customHeight="1">
      <c r="A79" s="59"/>
      <c r="B79" s="31"/>
      <c r="C79" s="30"/>
      <c r="D79" s="38" t="s">
        <v>70</v>
      </c>
      <c r="E79" s="18"/>
      <c r="F79" s="18"/>
      <c r="G79" s="39"/>
      <c r="H79" s="39"/>
      <c r="I79" s="18"/>
      <c r="J79" s="18"/>
      <c r="K79" s="39"/>
      <c r="L79" s="39"/>
      <c r="M79" s="18"/>
      <c r="N79" s="18"/>
    </row>
    <row r="80" spans="1:14" ht="15.75">
      <c r="A80" s="59"/>
      <c r="B80" s="58"/>
      <c r="C80" s="59"/>
      <c r="D80" s="38" t="s">
        <v>71</v>
      </c>
      <c r="E80" s="18">
        <f>'[1]Arkusz1'!N75</f>
        <v>6552595.37</v>
      </c>
      <c r="F80" s="18">
        <f>'[1]Arkusz1'!I75</f>
        <v>6552595.37</v>
      </c>
      <c r="G80" s="18">
        <f>G81+G88+G100+G112+G119+G123</f>
        <v>0</v>
      </c>
      <c r="H80" s="18">
        <f>H81+H88+H100+H112+H119+H123</f>
        <v>0</v>
      </c>
      <c r="I80" s="18">
        <f>F80+G80-H80</f>
        <v>6552595.37</v>
      </c>
      <c r="J80" s="18">
        <f>'[1]Arkusz1'!M75</f>
        <v>0</v>
      </c>
      <c r="K80" s="39"/>
      <c r="L80" s="39"/>
      <c r="M80" s="18">
        <f>J80+K80-L80</f>
        <v>0</v>
      </c>
      <c r="N80" s="18">
        <f>I80+M80</f>
        <v>6552595.37</v>
      </c>
    </row>
    <row r="81" spans="1:14" ht="15.75">
      <c r="A81" s="40"/>
      <c r="B81" s="33">
        <v>75601</v>
      </c>
      <c r="C81" s="33"/>
      <c r="D81" s="34" t="s">
        <v>72</v>
      </c>
      <c r="E81" s="18">
        <f>'[1]Arkusz1'!N76</f>
        <v>10500</v>
      </c>
      <c r="F81" s="18">
        <f>'[1]Arkusz1'!I76</f>
        <v>10500</v>
      </c>
      <c r="G81" s="25"/>
      <c r="H81" s="25"/>
      <c r="I81" s="18">
        <f>F81+G81-H81</f>
        <v>10500</v>
      </c>
      <c r="J81" s="18">
        <f>'[1]Arkusz1'!M76</f>
        <v>0</v>
      </c>
      <c r="K81" s="25"/>
      <c r="L81" s="25"/>
      <c r="M81" s="18">
        <f>J81+K81-L81</f>
        <v>0</v>
      </c>
      <c r="N81" s="18">
        <f>I81+M81</f>
        <v>10500</v>
      </c>
    </row>
    <row r="82" spans="1:14" ht="15.75">
      <c r="A82" s="40"/>
      <c r="B82" s="35"/>
      <c r="C82" s="19"/>
      <c r="D82" s="36" t="s">
        <v>73</v>
      </c>
      <c r="E82" s="18"/>
      <c r="F82" s="18"/>
      <c r="G82" s="22"/>
      <c r="H82" s="22"/>
      <c r="I82" s="18"/>
      <c r="J82" s="18"/>
      <c r="K82" s="22"/>
      <c r="L82" s="22"/>
      <c r="M82" s="18"/>
      <c r="N82" s="18"/>
    </row>
    <row r="83" spans="1:14" ht="15.75">
      <c r="A83" s="40"/>
      <c r="B83" s="46"/>
      <c r="C83" s="26" t="s">
        <v>74</v>
      </c>
      <c r="D83" s="24" t="s">
        <v>75</v>
      </c>
      <c r="E83" s="18">
        <f>'[1]Arkusz1'!N78</f>
        <v>10000</v>
      </c>
      <c r="F83" s="18">
        <f>'[1]Arkusz1'!I78</f>
        <v>10000</v>
      </c>
      <c r="G83" s="25"/>
      <c r="H83" s="25"/>
      <c r="I83" s="18">
        <f>F83+G83-H83</f>
        <v>10000</v>
      </c>
      <c r="J83" s="18">
        <f>'[1]Arkusz1'!M78</f>
        <v>0</v>
      </c>
      <c r="K83" s="25"/>
      <c r="L83" s="25"/>
      <c r="M83" s="18">
        <f>J83+K83-L83</f>
        <v>0</v>
      </c>
      <c r="N83" s="18">
        <f>I83+M83</f>
        <v>10000</v>
      </c>
    </row>
    <row r="84" spans="1:14" ht="15.75">
      <c r="A84" s="40"/>
      <c r="B84" s="33"/>
      <c r="C84" s="19" t="s">
        <v>76</v>
      </c>
      <c r="D84" s="36" t="s">
        <v>77</v>
      </c>
      <c r="E84" s="18">
        <f>'[1]Arkusz1'!N79</f>
        <v>500</v>
      </c>
      <c r="F84" s="18">
        <f>'[1]Arkusz1'!I79</f>
        <v>500</v>
      </c>
      <c r="G84" s="25"/>
      <c r="H84" s="25"/>
      <c r="I84" s="18">
        <f>F84+G84-H84</f>
        <v>500</v>
      </c>
      <c r="J84" s="18">
        <f>'[1]Arkusz1'!M79</f>
        <v>0</v>
      </c>
      <c r="K84" s="25"/>
      <c r="L84" s="25"/>
      <c r="M84" s="18">
        <f>J84+K84-L84</f>
        <v>0</v>
      </c>
      <c r="N84" s="18">
        <f>I84+M84</f>
        <v>500</v>
      </c>
    </row>
    <row r="85" spans="1:14" ht="12.75" customHeight="1">
      <c r="A85" s="40"/>
      <c r="B85" s="33"/>
      <c r="C85" s="33"/>
      <c r="D85" s="54"/>
      <c r="E85" s="18"/>
      <c r="F85" s="18"/>
      <c r="G85" s="25"/>
      <c r="H85" s="25"/>
      <c r="I85" s="18"/>
      <c r="J85" s="18"/>
      <c r="K85" s="25"/>
      <c r="L85" s="25"/>
      <c r="M85" s="18"/>
      <c r="N85" s="18"/>
    </row>
    <row r="86" spans="1:14" ht="17.25" customHeight="1">
      <c r="A86" s="40"/>
      <c r="B86" s="33" t="s">
        <v>78</v>
      </c>
      <c r="C86" s="33"/>
      <c r="D86" s="34" t="s">
        <v>79</v>
      </c>
      <c r="E86" s="18"/>
      <c r="F86" s="18"/>
      <c r="G86" s="25"/>
      <c r="H86" s="25"/>
      <c r="I86" s="18"/>
      <c r="J86" s="18"/>
      <c r="K86" s="25"/>
      <c r="L86" s="25"/>
      <c r="M86" s="18"/>
      <c r="N86" s="18"/>
    </row>
    <row r="87" spans="1:14" ht="17.25" customHeight="1">
      <c r="A87" s="40"/>
      <c r="B87" s="33"/>
      <c r="C87" s="33"/>
      <c r="D87" s="34" t="s">
        <v>80</v>
      </c>
      <c r="E87" s="18"/>
      <c r="F87" s="18"/>
      <c r="G87" s="25"/>
      <c r="H87" s="25"/>
      <c r="I87" s="18"/>
      <c r="J87" s="18"/>
      <c r="K87" s="25"/>
      <c r="L87" s="25"/>
      <c r="M87" s="18"/>
      <c r="N87" s="18"/>
    </row>
    <row r="88" spans="1:14" ht="15.75">
      <c r="A88" s="40"/>
      <c r="B88" s="46">
        <v>75615</v>
      </c>
      <c r="C88" s="46"/>
      <c r="D88" s="60" t="s">
        <v>81</v>
      </c>
      <c r="E88" s="18">
        <f>'[1]Arkusz1'!N83</f>
        <v>1368059</v>
      </c>
      <c r="F88" s="18">
        <f>'[1]Arkusz1'!I83</f>
        <v>1368059</v>
      </c>
      <c r="G88" s="25"/>
      <c r="H88" s="25"/>
      <c r="I88" s="18">
        <f aca="true" t="shared" si="0" ref="I88:I95">F88+G88-H88</f>
        <v>1368059</v>
      </c>
      <c r="J88" s="18">
        <f>'[1]Arkusz1'!M83</f>
        <v>0</v>
      </c>
      <c r="K88" s="25"/>
      <c r="L88" s="25"/>
      <c r="M88" s="18">
        <f aca="true" t="shared" si="1" ref="M88:M95">J88+K88-L88</f>
        <v>0</v>
      </c>
      <c r="N88" s="18">
        <f>I88+M88</f>
        <v>1368059</v>
      </c>
    </row>
    <row r="89" spans="1:14" ht="15.75">
      <c r="A89" s="40"/>
      <c r="B89" s="33"/>
      <c r="C89" s="19" t="s">
        <v>82</v>
      </c>
      <c r="D89" s="36" t="s">
        <v>83</v>
      </c>
      <c r="E89" s="18">
        <f>'[1]Arkusz1'!N84</f>
        <v>1193826</v>
      </c>
      <c r="F89" s="18">
        <f>'[1]Arkusz1'!I84</f>
        <v>1193826</v>
      </c>
      <c r="G89" s="25"/>
      <c r="H89" s="25"/>
      <c r="I89" s="18">
        <f t="shared" si="0"/>
        <v>1193826</v>
      </c>
      <c r="J89" s="18">
        <f>'[1]Arkusz1'!M84</f>
        <v>0</v>
      </c>
      <c r="K89" s="25"/>
      <c r="L89" s="25"/>
      <c r="M89" s="18">
        <f t="shared" si="1"/>
        <v>0</v>
      </c>
      <c r="N89" s="18">
        <f>I89+M89</f>
        <v>1193826</v>
      </c>
    </row>
    <row r="90" spans="1:14" ht="15.75">
      <c r="A90" s="40"/>
      <c r="B90" s="35"/>
      <c r="C90" s="19" t="s">
        <v>84</v>
      </c>
      <c r="D90" s="36" t="s">
        <v>85</v>
      </c>
      <c r="E90" s="18">
        <f>'[1]Arkusz1'!N85</f>
        <v>96918</v>
      </c>
      <c r="F90" s="18">
        <f>'[1]Arkusz1'!I85</f>
        <v>96918</v>
      </c>
      <c r="G90" s="22"/>
      <c r="H90" s="22"/>
      <c r="I90" s="18">
        <f t="shared" si="0"/>
        <v>96918</v>
      </c>
      <c r="J90" s="18">
        <f>'[1]Arkusz1'!M85</f>
        <v>0</v>
      </c>
      <c r="K90" s="22"/>
      <c r="L90" s="22"/>
      <c r="M90" s="18">
        <f t="shared" si="1"/>
        <v>0</v>
      </c>
      <c r="N90" s="18">
        <f>I90+M90</f>
        <v>96918</v>
      </c>
    </row>
    <row r="91" spans="1:14" ht="12.75" customHeight="1">
      <c r="A91" s="40"/>
      <c r="B91" s="35"/>
      <c r="C91" s="19" t="s">
        <v>86</v>
      </c>
      <c r="D91" s="36" t="s">
        <v>87</v>
      </c>
      <c r="E91" s="18">
        <f>'[1]Arkusz1'!N86</f>
        <v>39298</v>
      </c>
      <c r="F91" s="18">
        <f>'[1]Arkusz1'!I86</f>
        <v>39298</v>
      </c>
      <c r="G91" s="25"/>
      <c r="H91" s="25"/>
      <c r="I91" s="18">
        <f t="shared" si="0"/>
        <v>39298</v>
      </c>
      <c r="J91" s="18">
        <f>'[1]Arkusz1'!M86</f>
        <v>0</v>
      </c>
      <c r="K91" s="25"/>
      <c r="L91" s="25"/>
      <c r="M91" s="18">
        <f t="shared" si="1"/>
        <v>0</v>
      </c>
      <c r="N91" s="18">
        <f>I91+M91</f>
        <v>39298</v>
      </c>
    </row>
    <row r="92" spans="1:14" ht="15.75" customHeight="1">
      <c r="A92" s="40"/>
      <c r="B92" s="48"/>
      <c r="C92" s="26" t="s">
        <v>88</v>
      </c>
      <c r="D92" s="24" t="s">
        <v>89</v>
      </c>
      <c r="E92" s="18">
        <f>'[1]Arkusz1'!N87</f>
        <v>5011</v>
      </c>
      <c r="F92" s="18">
        <f>'[1]Arkusz1'!I87</f>
        <v>5011</v>
      </c>
      <c r="G92" s="25"/>
      <c r="H92" s="25"/>
      <c r="I92" s="18">
        <f t="shared" si="0"/>
        <v>5011</v>
      </c>
      <c r="J92" s="18">
        <f>'[1]Arkusz1'!M87</f>
        <v>0</v>
      </c>
      <c r="K92" s="25"/>
      <c r="L92" s="25"/>
      <c r="M92" s="18">
        <f t="shared" si="1"/>
        <v>0</v>
      </c>
      <c r="N92" s="18">
        <f aca="true" t="shared" si="2" ref="N92:N155">I92+M92</f>
        <v>5011</v>
      </c>
    </row>
    <row r="93" spans="1:14" ht="15.75">
      <c r="A93" s="40"/>
      <c r="B93" s="35"/>
      <c r="C93" s="19" t="s">
        <v>90</v>
      </c>
      <c r="D93" s="36" t="s">
        <v>91</v>
      </c>
      <c r="E93" s="18">
        <f>'[1]Arkusz1'!N88</f>
        <v>30000</v>
      </c>
      <c r="F93" s="18">
        <f>'[1]Arkusz1'!I88</f>
        <v>30000</v>
      </c>
      <c r="G93" s="25"/>
      <c r="H93" s="25"/>
      <c r="I93" s="18">
        <f t="shared" si="0"/>
        <v>30000</v>
      </c>
      <c r="J93" s="18">
        <f>'[1]Arkusz1'!M88</f>
        <v>0</v>
      </c>
      <c r="K93" s="25"/>
      <c r="L93" s="25"/>
      <c r="M93" s="18">
        <f t="shared" si="1"/>
        <v>0</v>
      </c>
      <c r="N93" s="18">
        <f t="shared" si="2"/>
        <v>30000</v>
      </c>
    </row>
    <row r="94" spans="1:14" ht="15.75">
      <c r="A94" s="40"/>
      <c r="B94" s="35"/>
      <c r="C94" s="19" t="s">
        <v>76</v>
      </c>
      <c r="D94" s="36" t="s">
        <v>92</v>
      </c>
      <c r="E94" s="18">
        <f>'[1]Arkusz1'!N89</f>
        <v>2000</v>
      </c>
      <c r="F94" s="18">
        <f>'[1]Arkusz1'!I89</f>
        <v>2000</v>
      </c>
      <c r="G94" s="25"/>
      <c r="H94" s="25"/>
      <c r="I94" s="18">
        <f t="shared" si="0"/>
        <v>2000</v>
      </c>
      <c r="J94" s="18">
        <f>'[1]Arkusz1'!M89</f>
        <v>0</v>
      </c>
      <c r="K94" s="25"/>
      <c r="L94" s="25"/>
      <c r="M94" s="18">
        <f t="shared" si="1"/>
        <v>0</v>
      </c>
      <c r="N94" s="18">
        <f t="shared" si="2"/>
        <v>2000</v>
      </c>
    </row>
    <row r="95" spans="1:14" ht="15.75">
      <c r="A95" s="40"/>
      <c r="B95" s="35"/>
      <c r="C95" s="19">
        <v>2680</v>
      </c>
      <c r="D95" s="36" t="s">
        <v>93</v>
      </c>
      <c r="E95" s="18">
        <f>'[1]Arkusz1'!N90</f>
        <v>1006</v>
      </c>
      <c r="F95" s="18">
        <f>'[1]Arkusz1'!I90</f>
        <v>1006</v>
      </c>
      <c r="G95" s="22"/>
      <c r="H95" s="22"/>
      <c r="I95" s="18">
        <f t="shared" si="0"/>
        <v>1006</v>
      </c>
      <c r="J95" s="18">
        <f>'[1]Arkusz1'!M90</f>
        <v>0</v>
      </c>
      <c r="K95" s="22"/>
      <c r="L95" s="22"/>
      <c r="M95" s="18">
        <f t="shared" si="1"/>
        <v>0</v>
      </c>
      <c r="N95" s="18">
        <f t="shared" si="2"/>
        <v>1006</v>
      </c>
    </row>
    <row r="96" spans="1:14" ht="15.75">
      <c r="A96" s="40"/>
      <c r="B96" s="35"/>
      <c r="C96" s="19"/>
      <c r="D96" s="36"/>
      <c r="E96" s="18"/>
      <c r="F96" s="18"/>
      <c r="G96" s="25"/>
      <c r="H96" s="25"/>
      <c r="I96" s="18"/>
      <c r="J96" s="18"/>
      <c r="K96" s="25"/>
      <c r="L96" s="25"/>
      <c r="M96" s="18"/>
      <c r="N96" s="18"/>
    </row>
    <row r="97" spans="1:14" ht="15.75">
      <c r="A97" s="40"/>
      <c r="B97" s="35"/>
      <c r="C97" s="19"/>
      <c r="D97" s="36"/>
      <c r="E97" s="18"/>
      <c r="F97" s="18"/>
      <c r="G97" s="25"/>
      <c r="H97" s="25"/>
      <c r="I97" s="18"/>
      <c r="J97" s="18"/>
      <c r="K97" s="53"/>
      <c r="L97" s="53"/>
      <c r="M97" s="18"/>
      <c r="N97" s="18"/>
    </row>
    <row r="98" spans="1:14" ht="15" customHeight="1">
      <c r="A98" s="40"/>
      <c r="B98" s="35"/>
      <c r="C98" s="19"/>
      <c r="D98" s="34" t="s">
        <v>94</v>
      </c>
      <c r="E98" s="18"/>
      <c r="F98" s="18"/>
      <c r="G98" s="25"/>
      <c r="H98" s="25"/>
      <c r="I98" s="18"/>
      <c r="J98" s="18"/>
      <c r="K98" s="53"/>
      <c r="L98" s="53"/>
      <c r="M98" s="18"/>
      <c r="N98" s="18"/>
    </row>
    <row r="99" spans="1:14" ht="12.75" customHeight="1">
      <c r="A99" s="40"/>
      <c r="B99" s="35"/>
      <c r="C99" s="19"/>
      <c r="D99" s="34" t="s">
        <v>95</v>
      </c>
      <c r="E99" s="18"/>
      <c r="F99" s="18"/>
      <c r="G99" s="52"/>
      <c r="H99" s="52"/>
      <c r="I99" s="18"/>
      <c r="J99" s="18"/>
      <c r="K99" s="52"/>
      <c r="L99" s="52"/>
      <c r="M99" s="18"/>
      <c r="N99" s="18"/>
    </row>
    <row r="100" spans="1:14" ht="15.75" customHeight="1">
      <c r="A100" s="40"/>
      <c r="B100" s="33">
        <v>75616</v>
      </c>
      <c r="C100" s="20"/>
      <c r="D100" s="60" t="s">
        <v>96</v>
      </c>
      <c r="E100" s="18">
        <f>'[1]Arkusz1'!N95</f>
        <v>1741664.53</v>
      </c>
      <c r="F100" s="18">
        <f>'[1]Arkusz1'!I95</f>
        <v>1741664.53</v>
      </c>
      <c r="G100" s="22"/>
      <c r="H100" s="22"/>
      <c r="I100" s="18">
        <f aca="true" t="shared" si="3" ref="I100:I160">F100+G100-H100</f>
        <v>1741664.53</v>
      </c>
      <c r="J100" s="18">
        <f>'[1]Arkusz1'!M95</f>
        <v>0</v>
      </c>
      <c r="K100" s="22"/>
      <c r="L100" s="22"/>
      <c r="M100" s="18">
        <f aca="true" t="shared" si="4" ref="M100:M160">J100+K100-L100</f>
        <v>0</v>
      </c>
      <c r="N100" s="18">
        <f t="shared" si="2"/>
        <v>1741664.53</v>
      </c>
    </row>
    <row r="101" spans="1:14" ht="16.5" customHeight="1">
      <c r="A101" s="40"/>
      <c r="B101" s="33"/>
      <c r="C101" s="19" t="s">
        <v>82</v>
      </c>
      <c r="D101" s="36" t="s">
        <v>83</v>
      </c>
      <c r="E101" s="18">
        <f>'[1]Arkusz1'!N96</f>
        <v>1117742</v>
      </c>
      <c r="F101" s="18">
        <f>'[1]Arkusz1'!I96</f>
        <v>1117742</v>
      </c>
      <c r="G101" s="22"/>
      <c r="H101" s="22"/>
      <c r="I101" s="18">
        <f t="shared" si="3"/>
        <v>1117742</v>
      </c>
      <c r="J101" s="18">
        <f>'[1]Arkusz1'!M96</f>
        <v>0</v>
      </c>
      <c r="K101" s="22"/>
      <c r="L101" s="22"/>
      <c r="M101" s="18">
        <f t="shared" si="4"/>
        <v>0</v>
      </c>
      <c r="N101" s="18">
        <f t="shared" si="2"/>
        <v>1117742</v>
      </c>
    </row>
    <row r="102" spans="1:14" ht="12.75" customHeight="1">
      <c r="A102" s="40"/>
      <c r="B102" s="35"/>
      <c r="C102" s="19" t="s">
        <v>84</v>
      </c>
      <c r="D102" s="36" t="s">
        <v>85</v>
      </c>
      <c r="E102" s="18">
        <f>'[1]Arkusz1'!N97</f>
        <v>317696</v>
      </c>
      <c r="F102" s="18">
        <f>'[1]Arkusz1'!I97</f>
        <v>317696</v>
      </c>
      <c r="G102" s="25"/>
      <c r="H102" s="25"/>
      <c r="I102" s="18">
        <f t="shared" si="3"/>
        <v>317696</v>
      </c>
      <c r="J102" s="18">
        <f>'[1]Arkusz1'!M97</f>
        <v>0</v>
      </c>
      <c r="K102" s="25"/>
      <c r="L102" s="25"/>
      <c r="M102" s="18">
        <f t="shared" si="4"/>
        <v>0</v>
      </c>
      <c r="N102" s="18">
        <f t="shared" si="2"/>
        <v>317696</v>
      </c>
    </row>
    <row r="103" spans="1:14" ht="12.75" customHeight="1">
      <c r="A103" s="40"/>
      <c r="B103" s="35"/>
      <c r="C103" s="19" t="s">
        <v>86</v>
      </c>
      <c r="D103" s="36" t="s">
        <v>87</v>
      </c>
      <c r="E103" s="18">
        <f>'[1]Arkusz1'!N98</f>
        <v>4521</v>
      </c>
      <c r="F103" s="18">
        <f>'[1]Arkusz1'!I98</f>
        <v>4521</v>
      </c>
      <c r="G103" s="25"/>
      <c r="H103" s="25"/>
      <c r="I103" s="18">
        <f t="shared" si="3"/>
        <v>4521</v>
      </c>
      <c r="J103" s="18">
        <f>'[1]Arkusz1'!M98</f>
        <v>0</v>
      </c>
      <c r="K103" s="25"/>
      <c r="L103" s="25"/>
      <c r="M103" s="18">
        <f t="shared" si="4"/>
        <v>0</v>
      </c>
      <c r="N103" s="18">
        <f t="shared" si="2"/>
        <v>4521</v>
      </c>
    </row>
    <row r="104" spans="1:14" ht="15.75">
      <c r="A104" s="40"/>
      <c r="B104" s="48"/>
      <c r="C104" s="26" t="s">
        <v>88</v>
      </c>
      <c r="D104" s="24" t="s">
        <v>89</v>
      </c>
      <c r="E104" s="18">
        <f>'[1]Arkusz1'!N99</f>
        <v>53055.53</v>
      </c>
      <c r="F104" s="18">
        <f>'[1]Arkusz1'!I99</f>
        <v>53055.53</v>
      </c>
      <c r="G104" s="25"/>
      <c r="H104" s="25"/>
      <c r="I104" s="18">
        <f t="shared" si="3"/>
        <v>53055.53</v>
      </c>
      <c r="J104" s="18">
        <f>'[1]Arkusz1'!M99</f>
        <v>0</v>
      </c>
      <c r="K104" s="25"/>
      <c r="L104" s="25"/>
      <c r="M104" s="18">
        <f t="shared" si="4"/>
        <v>0</v>
      </c>
      <c r="N104" s="18">
        <f t="shared" si="2"/>
        <v>53055.53</v>
      </c>
    </row>
    <row r="105" spans="1:14" ht="15.75">
      <c r="A105" s="40"/>
      <c r="B105" s="48"/>
      <c r="C105" s="26" t="s">
        <v>97</v>
      </c>
      <c r="D105" s="24" t="s">
        <v>98</v>
      </c>
      <c r="E105" s="18">
        <f>'[1]Arkusz1'!N100</f>
        <v>25000</v>
      </c>
      <c r="F105" s="18">
        <f>'[1]Arkusz1'!I100</f>
        <v>25000</v>
      </c>
      <c r="G105" s="25"/>
      <c r="H105" s="25"/>
      <c r="I105" s="18">
        <f t="shared" si="3"/>
        <v>25000</v>
      </c>
      <c r="J105" s="18">
        <f>'[1]Arkusz1'!M100</f>
        <v>0</v>
      </c>
      <c r="K105" s="25"/>
      <c r="L105" s="25"/>
      <c r="M105" s="18">
        <f t="shared" si="4"/>
        <v>0</v>
      </c>
      <c r="N105" s="18">
        <f t="shared" si="2"/>
        <v>25000</v>
      </c>
    </row>
    <row r="106" spans="1:14" ht="15.75" customHeight="1">
      <c r="A106" s="40"/>
      <c r="B106" s="48"/>
      <c r="C106" s="26" t="s">
        <v>99</v>
      </c>
      <c r="D106" s="24" t="s">
        <v>100</v>
      </c>
      <c r="E106" s="18">
        <f>'[1]Arkusz1'!N101</f>
        <v>3650</v>
      </c>
      <c r="F106" s="18">
        <f>'[1]Arkusz1'!I101</f>
        <v>3650</v>
      </c>
      <c r="G106" s="22"/>
      <c r="H106" s="22"/>
      <c r="I106" s="18">
        <f t="shared" si="3"/>
        <v>3650</v>
      </c>
      <c r="J106" s="18">
        <f>'[1]Arkusz1'!M101</f>
        <v>0</v>
      </c>
      <c r="K106" s="22"/>
      <c r="L106" s="22"/>
      <c r="M106" s="18">
        <f t="shared" si="4"/>
        <v>0</v>
      </c>
      <c r="N106" s="18">
        <f t="shared" si="2"/>
        <v>3650</v>
      </c>
    </row>
    <row r="107" spans="1:14" ht="12.75" customHeight="1">
      <c r="A107" s="40"/>
      <c r="B107" s="48"/>
      <c r="C107" s="26" t="s">
        <v>101</v>
      </c>
      <c r="D107" s="24" t="s">
        <v>102</v>
      </c>
      <c r="E107" s="18">
        <f>'[1]Arkusz1'!N102</f>
        <v>90000</v>
      </c>
      <c r="F107" s="18">
        <f>'[1]Arkusz1'!I102</f>
        <v>90000</v>
      </c>
      <c r="G107" s="25"/>
      <c r="H107" s="25"/>
      <c r="I107" s="18">
        <f t="shared" si="3"/>
        <v>90000</v>
      </c>
      <c r="J107" s="18">
        <f>'[1]Arkusz1'!M102</f>
        <v>0</v>
      </c>
      <c r="K107" s="25"/>
      <c r="L107" s="25"/>
      <c r="M107" s="18">
        <f t="shared" si="4"/>
        <v>0</v>
      </c>
      <c r="N107" s="18">
        <f t="shared" si="2"/>
        <v>90000</v>
      </c>
    </row>
    <row r="108" spans="1:14" ht="12.75" customHeight="1">
      <c r="A108" s="40"/>
      <c r="B108" s="35"/>
      <c r="C108" s="19" t="s">
        <v>90</v>
      </c>
      <c r="D108" s="36" t="s">
        <v>91</v>
      </c>
      <c r="E108" s="18">
        <f>'[1]Arkusz1'!N103</f>
        <v>120000</v>
      </c>
      <c r="F108" s="18">
        <f>'[1]Arkusz1'!I103</f>
        <v>120000</v>
      </c>
      <c r="G108" s="25"/>
      <c r="H108" s="25"/>
      <c r="I108" s="18">
        <f t="shared" si="3"/>
        <v>120000</v>
      </c>
      <c r="J108" s="18">
        <f>'[1]Arkusz1'!M103</f>
        <v>0</v>
      </c>
      <c r="K108" s="25"/>
      <c r="L108" s="25"/>
      <c r="M108" s="18">
        <f t="shared" si="4"/>
        <v>0</v>
      </c>
      <c r="N108" s="18">
        <f t="shared" si="2"/>
        <v>120000</v>
      </c>
    </row>
    <row r="109" spans="1:14" ht="15.75">
      <c r="A109" s="40"/>
      <c r="B109" s="35"/>
      <c r="C109" s="19" t="s">
        <v>76</v>
      </c>
      <c r="D109" s="36" t="s">
        <v>92</v>
      </c>
      <c r="E109" s="18">
        <f>'[1]Arkusz1'!N104</f>
        <v>10000</v>
      </c>
      <c r="F109" s="18">
        <f>'[1]Arkusz1'!I104</f>
        <v>10000</v>
      </c>
      <c r="G109" s="25"/>
      <c r="H109" s="25"/>
      <c r="I109" s="18">
        <f t="shared" si="3"/>
        <v>10000</v>
      </c>
      <c r="J109" s="18">
        <f>'[1]Arkusz1'!M104</f>
        <v>0</v>
      </c>
      <c r="K109" s="25"/>
      <c r="L109" s="25"/>
      <c r="M109" s="18">
        <f t="shared" si="4"/>
        <v>0</v>
      </c>
      <c r="N109" s="18">
        <f t="shared" si="2"/>
        <v>10000</v>
      </c>
    </row>
    <row r="110" spans="1:14" ht="15.75">
      <c r="A110" s="40"/>
      <c r="B110" s="35"/>
      <c r="C110" s="19"/>
      <c r="D110" s="36"/>
      <c r="E110" s="18"/>
      <c r="F110" s="18"/>
      <c r="G110" s="25"/>
      <c r="H110" s="25"/>
      <c r="I110" s="18"/>
      <c r="J110" s="18"/>
      <c r="K110" s="25"/>
      <c r="L110" s="25"/>
      <c r="M110" s="18"/>
      <c r="N110" s="18"/>
    </row>
    <row r="111" spans="1:14" ht="26.25" customHeight="1">
      <c r="A111" s="40"/>
      <c r="B111" s="35"/>
      <c r="C111" s="19"/>
      <c r="D111" s="34" t="s">
        <v>103</v>
      </c>
      <c r="E111" s="18"/>
      <c r="F111" s="18"/>
      <c r="G111" s="22"/>
      <c r="H111" s="22"/>
      <c r="I111" s="18"/>
      <c r="J111" s="18"/>
      <c r="K111" s="22"/>
      <c r="L111" s="22"/>
      <c r="M111" s="18"/>
      <c r="N111" s="18"/>
    </row>
    <row r="112" spans="1:14" ht="12.75" customHeight="1">
      <c r="A112" s="40"/>
      <c r="B112" s="33">
        <v>75618</v>
      </c>
      <c r="C112" s="33"/>
      <c r="D112" s="34" t="s">
        <v>104</v>
      </c>
      <c r="E112" s="18">
        <f>'[1]Arkusz1'!N107</f>
        <v>540645.84</v>
      </c>
      <c r="F112" s="18">
        <f>'[1]Arkusz1'!I107</f>
        <v>540645.84</v>
      </c>
      <c r="G112" s="22">
        <f>SUM(G113:G117)</f>
        <v>0</v>
      </c>
      <c r="H112" s="22">
        <f>SUM(H113:H117)</f>
        <v>0</v>
      </c>
      <c r="I112" s="18">
        <f t="shared" si="3"/>
        <v>540645.84</v>
      </c>
      <c r="J112" s="18">
        <f>'[1]Arkusz1'!M107</f>
        <v>0</v>
      </c>
      <c r="K112" s="25"/>
      <c r="L112" s="25"/>
      <c r="M112" s="18">
        <f t="shared" si="4"/>
        <v>0</v>
      </c>
      <c r="N112" s="18">
        <f t="shared" si="2"/>
        <v>540645.84</v>
      </c>
    </row>
    <row r="113" spans="1:14" ht="12.75" customHeight="1">
      <c r="A113" s="40"/>
      <c r="B113" s="35"/>
      <c r="C113" s="19" t="s">
        <v>105</v>
      </c>
      <c r="D113" s="36" t="s">
        <v>106</v>
      </c>
      <c r="E113" s="18">
        <f>'[1]Arkusz1'!N108</f>
        <v>16000</v>
      </c>
      <c r="F113" s="18">
        <f>'[1]Arkusz1'!I108</f>
        <v>16000</v>
      </c>
      <c r="G113" s="25"/>
      <c r="H113" s="25"/>
      <c r="I113" s="18">
        <f t="shared" si="3"/>
        <v>16000</v>
      </c>
      <c r="J113" s="18">
        <f>'[1]Arkusz1'!M108</f>
        <v>0</v>
      </c>
      <c r="K113" s="25"/>
      <c r="L113" s="25"/>
      <c r="M113" s="18">
        <f t="shared" si="4"/>
        <v>0</v>
      </c>
      <c r="N113" s="18">
        <f t="shared" si="2"/>
        <v>16000</v>
      </c>
    </row>
    <row r="114" spans="1:14" ht="15.75">
      <c r="A114" s="40"/>
      <c r="B114" s="35"/>
      <c r="C114" s="19" t="s">
        <v>107</v>
      </c>
      <c r="D114" s="36" t="s">
        <v>108</v>
      </c>
      <c r="E114" s="18">
        <f>'[1]Arkusz1'!N109</f>
        <v>420000</v>
      </c>
      <c r="F114" s="18">
        <f>'[1]Arkusz1'!I109</f>
        <v>420000</v>
      </c>
      <c r="G114" s="25"/>
      <c r="H114" s="25"/>
      <c r="I114" s="18">
        <f t="shared" si="3"/>
        <v>420000</v>
      </c>
      <c r="J114" s="18">
        <f>'[1]Arkusz1'!M109</f>
        <v>0</v>
      </c>
      <c r="K114" s="25"/>
      <c r="L114" s="25"/>
      <c r="M114" s="18">
        <f t="shared" si="4"/>
        <v>0</v>
      </c>
      <c r="N114" s="18">
        <f t="shared" si="2"/>
        <v>420000</v>
      </c>
    </row>
    <row r="115" spans="1:14" ht="15.75">
      <c r="A115" s="40"/>
      <c r="B115" s="35"/>
      <c r="C115" s="19" t="s">
        <v>109</v>
      </c>
      <c r="D115" s="36" t="s">
        <v>110</v>
      </c>
      <c r="E115" s="18">
        <f>'[1]Arkusz1'!N110</f>
        <v>92645.84</v>
      </c>
      <c r="F115" s="18">
        <f>'[1]Arkusz1'!I110</f>
        <v>92645.84</v>
      </c>
      <c r="G115" s="25"/>
      <c r="H115" s="25"/>
      <c r="I115" s="18">
        <f t="shared" si="3"/>
        <v>92645.84</v>
      </c>
      <c r="J115" s="18">
        <f>'[1]Arkusz1'!M110</f>
        <v>0</v>
      </c>
      <c r="K115" s="53"/>
      <c r="L115" s="53"/>
      <c r="M115" s="18">
        <f t="shared" si="4"/>
        <v>0</v>
      </c>
      <c r="N115" s="18">
        <f t="shared" si="2"/>
        <v>92645.84</v>
      </c>
    </row>
    <row r="116" spans="1:14" ht="15.75">
      <c r="A116" s="40"/>
      <c r="B116" s="35"/>
      <c r="C116" s="19"/>
      <c r="D116" s="36" t="s">
        <v>111</v>
      </c>
      <c r="E116" s="18"/>
      <c r="F116" s="18"/>
      <c r="G116" s="52"/>
      <c r="H116" s="52"/>
      <c r="I116" s="18"/>
      <c r="J116" s="18"/>
      <c r="K116" s="53"/>
      <c r="L116" s="53"/>
      <c r="M116" s="18"/>
      <c r="N116" s="18"/>
    </row>
    <row r="117" spans="1:14" ht="15.75">
      <c r="A117" s="40"/>
      <c r="B117" s="35"/>
      <c r="C117" s="19" t="s">
        <v>112</v>
      </c>
      <c r="D117" s="36" t="s">
        <v>113</v>
      </c>
      <c r="E117" s="18">
        <f>'[1]Arkusz1'!N112</f>
        <v>12000</v>
      </c>
      <c r="F117" s="18">
        <f>'[1]Arkusz1'!I112</f>
        <v>12000</v>
      </c>
      <c r="G117" s="22"/>
      <c r="H117" s="22"/>
      <c r="I117" s="18">
        <f t="shared" si="3"/>
        <v>12000</v>
      </c>
      <c r="J117" s="18">
        <f>'[1]Arkusz1'!M112</f>
        <v>0</v>
      </c>
      <c r="K117" s="53"/>
      <c r="L117" s="53"/>
      <c r="M117" s="18">
        <f t="shared" si="4"/>
        <v>0</v>
      </c>
      <c r="N117" s="18">
        <f t="shared" si="2"/>
        <v>12000</v>
      </c>
    </row>
    <row r="118" spans="1:14" ht="15.75">
      <c r="A118" s="40"/>
      <c r="B118" s="35"/>
      <c r="C118" s="19"/>
      <c r="D118" s="36"/>
      <c r="E118" s="18"/>
      <c r="F118" s="18"/>
      <c r="G118" s="25"/>
      <c r="H118" s="25"/>
      <c r="I118" s="18"/>
      <c r="J118" s="18"/>
      <c r="K118" s="53"/>
      <c r="L118" s="53"/>
      <c r="M118" s="18"/>
      <c r="N118" s="18"/>
    </row>
    <row r="119" spans="1:14" ht="15.75">
      <c r="A119" s="40"/>
      <c r="B119" s="33">
        <v>75621</v>
      </c>
      <c r="C119" s="33"/>
      <c r="D119" s="34" t="s">
        <v>114</v>
      </c>
      <c r="E119" s="18">
        <f>'[1]Arkusz1'!N114</f>
        <v>2888726</v>
      </c>
      <c r="F119" s="18">
        <f>'[1]Arkusz1'!I114</f>
        <v>2888726</v>
      </c>
      <c r="G119" s="25"/>
      <c r="H119" s="25"/>
      <c r="I119" s="18">
        <f t="shared" si="3"/>
        <v>2888726</v>
      </c>
      <c r="J119" s="18">
        <f>'[1]Arkusz1'!M114</f>
        <v>0</v>
      </c>
      <c r="K119" s="53"/>
      <c r="L119" s="53"/>
      <c r="M119" s="18">
        <f t="shared" si="4"/>
        <v>0</v>
      </c>
      <c r="N119" s="18">
        <f t="shared" si="2"/>
        <v>2888726</v>
      </c>
    </row>
    <row r="120" spans="1:14" ht="15.75">
      <c r="A120" s="40"/>
      <c r="B120" s="35"/>
      <c r="C120" s="19" t="s">
        <v>115</v>
      </c>
      <c r="D120" s="36" t="s">
        <v>116</v>
      </c>
      <c r="E120" s="18">
        <f>'[1]Arkusz1'!N115</f>
        <v>2853726</v>
      </c>
      <c r="F120" s="18">
        <f>'[1]Arkusz1'!I115</f>
        <v>2853726</v>
      </c>
      <c r="G120" s="25"/>
      <c r="H120" s="25"/>
      <c r="I120" s="18">
        <f t="shared" si="3"/>
        <v>2853726</v>
      </c>
      <c r="J120" s="18">
        <f>'[1]Arkusz1'!M115</f>
        <v>0</v>
      </c>
      <c r="K120" s="53"/>
      <c r="L120" s="53"/>
      <c r="M120" s="18">
        <f t="shared" si="4"/>
        <v>0</v>
      </c>
      <c r="N120" s="18">
        <f t="shared" si="2"/>
        <v>2853726</v>
      </c>
    </row>
    <row r="121" spans="1:14" ht="16.5" customHeight="1">
      <c r="A121" s="40"/>
      <c r="B121" s="33"/>
      <c r="C121" s="19" t="s">
        <v>117</v>
      </c>
      <c r="D121" s="36" t="s">
        <v>118</v>
      </c>
      <c r="E121" s="18">
        <f>'[1]Arkusz1'!N116</f>
        <v>35000</v>
      </c>
      <c r="F121" s="18">
        <f>'[1]Arkusz1'!I116</f>
        <v>35000</v>
      </c>
      <c r="G121" s="62"/>
      <c r="H121" s="62"/>
      <c r="I121" s="18">
        <f t="shared" si="3"/>
        <v>35000</v>
      </c>
      <c r="J121" s="18">
        <f>'[1]Arkusz1'!M116</f>
        <v>0</v>
      </c>
      <c r="K121" s="53"/>
      <c r="L121" s="53"/>
      <c r="M121" s="18">
        <f t="shared" si="4"/>
        <v>0</v>
      </c>
      <c r="N121" s="18">
        <f t="shared" si="2"/>
        <v>35000</v>
      </c>
    </row>
    <row r="122" spans="1:14" ht="12.75" customHeight="1">
      <c r="A122" s="40"/>
      <c r="B122" s="33"/>
      <c r="C122" s="19"/>
      <c r="D122" s="36"/>
      <c r="E122" s="18"/>
      <c r="F122" s="18"/>
      <c r="G122" s="62"/>
      <c r="H122" s="62"/>
      <c r="I122" s="18"/>
      <c r="J122" s="18"/>
      <c r="K122" s="53"/>
      <c r="L122" s="53"/>
      <c r="M122" s="18"/>
      <c r="N122" s="18"/>
    </row>
    <row r="123" spans="1:14" ht="12.75" customHeight="1">
      <c r="A123" s="40"/>
      <c r="B123" s="33">
        <v>75647</v>
      </c>
      <c r="C123" s="19"/>
      <c r="D123" s="34" t="s">
        <v>119</v>
      </c>
      <c r="E123" s="18">
        <f>'[1]Arkusz1'!N118</f>
        <v>3000</v>
      </c>
      <c r="F123" s="18">
        <f>'[1]Arkusz1'!I118</f>
        <v>3000</v>
      </c>
      <c r="G123" s="52"/>
      <c r="H123" s="52"/>
      <c r="I123" s="18">
        <f t="shared" si="3"/>
        <v>3000</v>
      </c>
      <c r="J123" s="18">
        <f>'[1]Arkusz1'!M118</f>
        <v>0</v>
      </c>
      <c r="K123" s="52"/>
      <c r="L123" s="52"/>
      <c r="M123" s="18">
        <f t="shared" si="4"/>
        <v>0</v>
      </c>
      <c r="N123" s="18">
        <f t="shared" si="2"/>
        <v>3000</v>
      </c>
    </row>
    <row r="124" spans="1:14" ht="13.5" customHeight="1">
      <c r="A124" s="40"/>
      <c r="B124" s="33"/>
      <c r="C124" s="19" t="s">
        <v>59</v>
      </c>
      <c r="D124" s="36" t="s">
        <v>120</v>
      </c>
      <c r="E124" s="18">
        <f>'[1]Arkusz1'!N119</f>
        <v>3000</v>
      </c>
      <c r="F124" s="18">
        <f>'[1]Arkusz1'!I119</f>
        <v>3000</v>
      </c>
      <c r="G124" s="52"/>
      <c r="H124" s="52"/>
      <c r="I124" s="18">
        <f t="shared" si="3"/>
        <v>3000</v>
      </c>
      <c r="J124" s="18">
        <f>'[1]Arkusz1'!M119</f>
        <v>0</v>
      </c>
      <c r="K124" s="22"/>
      <c r="L124" s="22"/>
      <c r="M124" s="18">
        <f t="shared" si="4"/>
        <v>0</v>
      </c>
      <c r="N124" s="18">
        <f t="shared" si="2"/>
        <v>3000</v>
      </c>
    </row>
    <row r="125" spans="1:14" ht="12.75" customHeight="1">
      <c r="A125" s="40"/>
      <c r="B125" s="35"/>
      <c r="C125" s="33"/>
      <c r="D125" s="34"/>
      <c r="E125" s="18"/>
      <c r="F125" s="18"/>
      <c r="G125" s="25"/>
      <c r="H125" s="25"/>
      <c r="I125" s="18"/>
      <c r="J125" s="18"/>
      <c r="K125" s="25"/>
      <c r="L125" s="25"/>
      <c r="M125" s="18"/>
      <c r="N125" s="18"/>
    </row>
    <row r="126" spans="1:14" ht="12.75" customHeight="1">
      <c r="A126" s="30">
        <v>758</v>
      </c>
      <c r="B126" s="31"/>
      <c r="C126" s="30"/>
      <c r="D126" s="32" t="s">
        <v>121</v>
      </c>
      <c r="E126" s="18">
        <f>'[1]Arkusz1'!N121</f>
        <v>5541443</v>
      </c>
      <c r="F126" s="18">
        <f>'[1]Arkusz1'!I121</f>
        <v>5541443</v>
      </c>
      <c r="G126" s="18">
        <f>G127+G130+G133+G136</f>
        <v>0</v>
      </c>
      <c r="H126" s="18">
        <f>H127+H130+H133+H136</f>
        <v>0</v>
      </c>
      <c r="I126" s="18">
        <f t="shared" si="3"/>
        <v>5541443</v>
      </c>
      <c r="J126" s="18">
        <f>'[1]Arkusz1'!M121</f>
        <v>0</v>
      </c>
      <c r="K126" s="39"/>
      <c r="L126" s="39"/>
      <c r="M126" s="18">
        <f t="shared" si="4"/>
        <v>0</v>
      </c>
      <c r="N126" s="18">
        <f t="shared" si="2"/>
        <v>5541443</v>
      </c>
    </row>
    <row r="127" spans="1:14" ht="12.75" customHeight="1">
      <c r="A127" s="40"/>
      <c r="B127" s="33">
        <v>75801</v>
      </c>
      <c r="C127" s="33" t="s">
        <v>78</v>
      </c>
      <c r="D127" s="41" t="s">
        <v>122</v>
      </c>
      <c r="E127" s="18">
        <f>'[1]Arkusz1'!N122</f>
        <v>4833971</v>
      </c>
      <c r="F127" s="18">
        <f>'[1]Arkusz1'!I122</f>
        <v>4833971</v>
      </c>
      <c r="G127" s="22">
        <f>SUM(G128)</f>
        <v>0</v>
      </c>
      <c r="H127" s="25"/>
      <c r="I127" s="18">
        <f t="shared" si="3"/>
        <v>4833971</v>
      </c>
      <c r="J127" s="18">
        <f>'[1]Arkusz1'!M122</f>
        <v>0</v>
      </c>
      <c r="K127" s="25"/>
      <c r="L127" s="25"/>
      <c r="M127" s="18">
        <f t="shared" si="4"/>
        <v>0</v>
      </c>
      <c r="N127" s="18">
        <f t="shared" si="2"/>
        <v>4833971</v>
      </c>
    </row>
    <row r="128" spans="1:14" ht="15.75" customHeight="1">
      <c r="A128" s="40"/>
      <c r="B128" s="35"/>
      <c r="C128" s="19">
        <v>2920</v>
      </c>
      <c r="D128" s="36" t="s">
        <v>123</v>
      </c>
      <c r="E128" s="18">
        <f>'[1]Arkusz1'!N123</f>
        <v>4833971</v>
      </c>
      <c r="F128" s="18">
        <f>'[1]Arkusz1'!I123</f>
        <v>4833971</v>
      </c>
      <c r="G128" s="25"/>
      <c r="H128" s="25"/>
      <c r="I128" s="18">
        <f t="shared" si="3"/>
        <v>4833971</v>
      </c>
      <c r="J128" s="18">
        <f>'[1]Arkusz1'!M123</f>
        <v>0</v>
      </c>
      <c r="K128" s="25"/>
      <c r="L128" s="25"/>
      <c r="M128" s="18">
        <f t="shared" si="4"/>
        <v>0</v>
      </c>
      <c r="N128" s="18">
        <f t="shared" si="2"/>
        <v>4833971</v>
      </c>
    </row>
    <row r="129" spans="1:14" ht="12.75" customHeight="1">
      <c r="A129" s="40"/>
      <c r="B129" s="35"/>
      <c r="C129" s="19"/>
      <c r="D129" s="36"/>
      <c r="E129" s="18"/>
      <c r="F129" s="18"/>
      <c r="G129" s="22"/>
      <c r="H129" s="22"/>
      <c r="I129" s="18"/>
      <c r="J129" s="18"/>
      <c r="K129" s="22"/>
      <c r="L129" s="22"/>
      <c r="M129" s="18"/>
      <c r="N129" s="18"/>
    </row>
    <row r="130" spans="1:14" ht="12.75" customHeight="1">
      <c r="A130" s="40"/>
      <c r="B130" s="33">
        <v>75807</v>
      </c>
      <c r="C130" s="33"/>
      <c r="D130" s="34" t="s">
        <v>124</v>
      </c>
      <c r="E130" s="18">
        <f>'[1]Arkusz1'!N125</f>
        <v>651312</v>
      </c>
      <c r="F130" s="18">
        <f>'[1]Arkusz1'!I125</f>
        <v>651312</v>
      </c>
      <c r="G130" s="22"/>
      <c r="H130" s="22"/>
      <c r="I130" s="18">
        <f t="shared" si="3"/>
        <v>651312</v>
      </c>
      <c r="J130" s="18">
        <f>'[1]Arkusz1'!M125</f>
        <v>0</v>
      </c>
      <c r="K130" s="22"/>
      <c r="L130" s="22"/>
      <c r="M130" s="18">
        <f t="shared" si="4"/>
        <v>0</v>
      </c>
      <c r="N130" s="18">
        <f t="shared" si="2"/>
        <v>651312</v>
      </c>
    </row>
    <row r="131" spans="1:14" ht="12.75" customHeight="1">
      <c r="A131" s="40"/>
      <c r="B131" s="35"/>
      <c r="C131" s="19">
        <v>2920</v>
      </c>
      <c r="D131" s="36" t="s">
        <v>123</v>
      </c>
      <c r="E131" s="18">
        <f>'[1]Arkusz1'!N126</f>
        <v>651312</v>
      </c>
      <c r="F131" s="18">
        <f>'[1]Arkusz1'!I126</f>
        <v>651312</v>
      </c>
      <c r="G131" s="22"/>
      <c r="H131" s="22"/>
      <c r="I131" s="18">
        <f t="shared" si="3"/>
        <v>651312</v>
      </c>
      <c r="J131" s="18">
        <f>'[1]Arkusz1'!M126</f>
        <v>0</v>
      </c>
      <c r="K131" s="22"/>
      <c r="L131" s="22"/>
      <c r="M131" s="18">
        <f t="shared" si="4"/>
        <v>0</v>
      </c>
      <c r="N131" s="18">
        <f t="shared" si="2"/>
        <v>651312</v>
      </c>
    </row>
    <row r="132" spans="1:14" ht="12.75" customHeight="1">
      <c r="A132" s="40"/>
      <c r="B132" s="35"/>
      <c r="C132" s="19"/>
      <c r="D132" s="36"/>
      <c r="E132" s="18"/>
      <c r="F132" s="18"/>
      <c r="G132" s="25"/>
      <c r="H132" s="25"/>
      <c r="I132" s="18"/>
      <c r="J132" s="18"/>
      <c r="K132" s="25"/>
      <c r="L132" s="25"/>
      <c r="M132" s="18"/>
      <c r="N132" s="18"/>
    </row>
    <row r="133" spans="1:14" ht="12.75" customHeight="1">
      <c r="A133" s="40"/>
      <c r="B133" s="33">
        <v>75814</v>
      </c>
      <c r="C133" s="33"/>
      <c r="D133" s="34" t="s">
        <v>125</v>
      </c>
      <c r="E133" s="18">
        <f>'[1]Arkusz1'!N128</f>
        <v>40000</v>
      </c>
      <c r="F133" s="18">
        <f>'[1]Arkusz1'!I128</f>
        <v>40000</v>
      </c>
      <c r="G133" s="25"/>
      <c r="H133" s="25"/>
      <c r="I133" s="18">
        <f t="shared" si="3"/>
        <v>40000</v>
      </c>
      <c r="J133" s="18">
        <f>'[1]Arkusz1'!M128</f>
        <v>0</v>
      </c>
      <c r="K133" s="25"/>
      <c r="L133" s="25"/>
      <c r="M133" s="18">
        <f t="shared" si="4"/>
        <v>0</v>
      </c>
      <c r="N133" s="18">
        <f t="shared" si="2"/>
        <v>40000</v>
      </c>
    </row>
    <row r="134" spans="1:14" ht="12.75" customHeight="1">
      <c r="A134" s="40"/>
      <c r="B134" s="35"/>
      <c r="C134" s="63" t="s">
        <v>126</v>
      </c>
      <c r="D134" s="36" t="s">
        <v>127</v>
      </c>
      <c r="E134" s="18">
        <f>'[1]Arkusz1'!N129</f>
        <v>40000</v>
      </c>
      <c r="F134" s="18">
        <f>'[1]Arkusz1'!I129</f>
        <v>40000</v>
      </c>
      <c r="G134" s="25"/>
      <c r="H134" s="25"/>
      <c r="I134" s="18">
        <f t="shared" si="3"/>
        <v>40000</v>
      </c>
      <c r="J134" s="18">
        <f>'[1]Arkusz1'!M129</f>
        <v>0</v>
      </c>
      <c r="K134" s="25"/>
      <c r="L134" s="25"/>
      <c r="M134" s="18">
        <f t="shared" si="4"/>
        <v>0</v>
      </c>
      <c r="N134" s="18">
        <f t="shared" si="2"/>
        <v>40000</v>
      </c>
    </row>
    <row r="135" spans="1:14" ht="12.75" customHeight="1">
      <c r="A135" s="40"/>
      <c r="B135" s="35"/>
      <c r="C135" s="19"/>
      <c r="D135" s="36"/>
      <c r="E135" s="18"/>
      <c r="F135" s="18"/>
      <c r="G135" s="62"/>
      <c r="H135" s="62"/>
      <c r="I135" s="18"/>
      <c r="J135" s="18"/>
      <c r="K135" s="62"/>
      <c r="L135" s="62"/>
      <c r="M135" s="18"/>
      <c r="N135" s="18"/>
    </row>
    <row r="136" spans="1:14" ht="14.25" customHeight="1">
      <c r="A136" s="40"/>
      <c r="B136" s="33">
        <v>75831</v>
      </c>
      <c r="C136" s="33"/>
      <c r="D136" s="34" t="s">
        <v>128</v>
      </c>
      <c r="E136" s="18">
        <f>'[1]Arkusz1'!N131</f>
        <v>16160</v>
      </c>
      <c r="F136" s="18">
        <f>'[1]Arkusz1'!I131</f>
        <v>16160</v>
      </c>
      <c r="G136" s="25"/>
      <c r="H136" s="25"/>
      <c r="I136" s="18">
        <f t="shared" si="3"/>
        <v>16160</v>
      </c>
      <c r="J136" s="18">
        <f>'[1]Arkusz1'!M131</f>
        <v>0</v>
      </c>
      <c r="K136" s="25"/>
      <c r="L136" s="25"/>
      <c r="M136" s="18">
        <f t="shared" si="4"/>
        <v>0</v>
      </c>
      <c r="N136" s="18">
        <f t="shared" si="2"/>
        <v>16160</v>
      </c>
    </row>
    <row r="137" spans="1:14" ht="12.75" customHeight="1">
      <c r="A137" s="40"/>
      <c r="B137" s="35"/>
      <c r="C137" s="64">
        <v>2920</v>
      </c>
      <c r="D137" s="36" t="s">
        <v>123</v>
      </c>
      <c r="E137" s="18">
        <f>'[1]Arkusz1'!N132</f>
        <v>16160</v>
      </c>
      <c r="F137" s="18">
        <f>'[1]Arkusz1'!I132</f>
        <v>16160</v>
      </c>
      <c r="G137" s="25"/>
      <c r="H137" s="25"/>
      <c r="I137" s="18">
        <f t="shared" si="3"/>
        <v>16160</v>
      </c>
      <c r="J137" s="18">
        <f>'[1]Arkusz1'!M132</f>
        <v>0</v>
      </c>
      <c r="K137" s="25"/>
      <c r="L137" s="25"/>
      <c r="M137" s="18">
        <f t="shared" si="4"/>
        <v>0</v>
      </c>
      <c r="N137" s="18">
        <f t="shared" si="2"/>
        <v>16160</v>
      </c>
    </row>
    <row r="138" spans="1:14" ht="12.75" customHeight="1">
      <c r="A138" s="40"/>
      <c r="B138" s="35"/>
      <c r="C138" s="19"/>
      <c r="D138" s="36"/>
      <c r="E138" s="18"/>
      <c r="F138" s="18"/>
      <c r="G138" s="25"/>
      <c r="H138" s="25"/>
      <c r="I138" s="18"/>
      <c r="J138" s="18"/>
      <c r="K138" s="25"/>
      <c r="L138" s="25"/>
      <c r="M138" s="18"/>
      <c r="N138" s="18"/>
    </row>
    <row r="139" spans="1:14" ht="12.75" customHeight="1">
      <c r="A139" s="30">
        <v>801</v>
      </c>
      <c r="B139" s="31"/>
      <c r="C139" s="59"/>
      <c r="D139" s="32" t="s">
        <v>129</v>
      </c>
      <c r="E139" s="18">
        <f>'[1]Arkusz1'!N134</f>
        <v>358168</v>
      </c>
      <c r="F139" s="18">
        <f>'[1]Arkusz1'!I134</f>
        <v>358168</v>
      </c>
      <c r="G139" s="39"/>
      <c r="H139" s="39"/>
      <c r="I139" s="18">
        <f t="shared" si="3"/>
        <v>358168</v>
      </c>
      <c r="J139" s="18">
        <f>'[1]Arkusz1'!M134</f>
        <v>0</v>
      </c>
      <c r="K139" s="39"/>
      <c r="L139" s="39"/>
      <c r="M139" s="18">
        <f t="shared" si="4"/>
        <v>0</v>
      </c>
      <c r="N139" s="18">
        <f t="shared" si="2"/>
        <v>358168</v>
      </c>
    </row>
    <row r="140" spans="1:14" ht="15" customHeight="1">
      <c r="A140" s="40"/>
      <c r="B140" s="33">
        <v>80101</v>
      </c>
      <c r="C140" s="33"/>
      <c r="D140" s="34" t="s">
        <v>130</v>
      </c>
      <c r="E140" s="18">
        <f>'[1]Arkusz1'!N135</f>
        <v>21148</v>
      </c>
      <c r="F140" s="18">
        <f>'[1]Arkusz1'!I135</f>
        <v>21148</v>
      </c>
      <c r="G140" s="25"/>
      <c r="H140" s="25"/>
      <c r="I140" s="18">
        <f t="shared" si="3"/>
        <v>21148</v>
      </c>
      <c r="J140" s="18">
        <f>'[1]Arkusz1'!M135</f>
        <v>0</v>
      </c>
      <c r="K140" s="25"/>
      <c r="L140" s="25"/>
      <c r="M140" s="18">
        <f t="shared" si="4"/>
        <v>0</v>
      </c>
      <c r="N140" s="18">
        <f t="shared" si="2"/>
        <v>21148</v>
      </c>
    </row>
    <row r="141" spans="1:14" ht="12.75" customHeight="1">
      <c r="A141" s="40"/>
      <c r="B141" s="35"/>
      <c r="C141" s="19"/>
      <c r="D141" s="36" t="s">
        <v>32</v>
      </c>
      <c r="E141" s="18"/>
      <c r="F141" s="18"/>
      <c r="G141" s="25"/>
      <c r="H141" s="25"/>
      <c r="I141" s="18"/>
      <c r="J141" s="18"/>
      <c r="K141" s="25"/>
      <c r="L141" s="25"/>
      <c r="M141" s="18"/>
      <c r="N141" s="18"/>
    </row>
    <row r="142" spans="1:14" ht="12.75" customHeight="1">
      <c r="A142" s="40"/>
      <c r="B142" s="35"/>
      <c r="C142" s="19"/>
      <c r="D142" s="36" t="s">
        <v>131</v>
      </c>
      <c r="E142" s="18"/>
      <c r="F142" s="18"/>
      <c r="G142" s="25"/>
      <c r="H142" s="25"/>
      <c r="I142" s="18"/>
      <c r="J142" s="18"/>
      <c r="K142" s="25"/>
      <c r="L142" s="25"/>
      <c r="M142" s="18"/>
      <c r="N142" s="18"/>
    </row>
    <row r="143" spans="1:14" ht="12.75" customHeight="1">
      <c r="A143" s="40"/>
      <c r="B143" s="35"/>
      <c r="C143" s="19" t="s">
        <v>34</v>
      </c>
      <c r="D143" s="36" t="s">
        <v>35</v>
      </c>
      <c r="E143" s="18">
        <f>'[1]Arkusz1'!N138</f>
        <v>21148</v>
      </c>
      <c r="F143" s="18">
        <f>'[1]Arkusz1'!I138</f>
        <v>21148</v>
      </c>
      <c r="G143" s="22"/>
      <c r="H143" s="22"/>
      <c r="I143" s="18">
        <f t="shared" si="3"/>
        <v>21148</v>
      </c>
      <c r="J143" s="18">
        <f>'[1]Arkusz1'!M138</f>
        <v>0</v>
      </c>
      <c r="K143" s="22"/>
      <c r="L143" s="22"/>
      <c r="M143" s="18">
        <f t="shared" si="4"/>
        <v>0</v>
      </c>
      <c r="N143" s="18">
        <f t="shared" si="2"/>
        <v>21148</v>
      </c>
    </row>
    <row r="144" spans="1:14" ht="12.75" customHeight="1">
      <c r="A144" s="40"/>
      <c r="B144" s="35"/>
      <c r="C144" s="19"/>
      <c r="D144" s="36"/>
      <c r="E144" s="18"/>
      <c r="F144" s="18"/>
      <c r="G144" s="25"/>
      <c r="H144" s="25"/>
      <c r="I144" s="18"/>
      <c r="J144" s="18"/>
      <c r="K144" s="25"/>
      <c r="L144" s="25"/>
      <c r="M144" s="18"/>
      <c r="N144" s="18"/>
    </row>
    <row r="145" spans="1:14" ht="12.75" customHeight="1">
      <c r="A145" s="40"/>
      <c r="B145" s="33">
        <v>80113</v>
      </c>
      <c r="C145" s="33"/>
      <c r="D145" s="34" t="s">
        <v>132</v>
      </c>
      <c r="E145" s="18">
        <f>'[1]Arkusz1'!N140</f>
        <v>7200</v>
      </c>
      <c r="F145" s="18">
        <f>'[1]Arkusz1'!I140</f>
        <v>7200</v>
      </c>
      <c r="G145" s="25"/>
      <c r="H145" s="25"/>
      <c r="I145" s="18">
        <f t="shared" si="3"/>
        <v>7200</v>
      </c>
      <c r="J145" s="18">
        <f>'[1]Arkusz1'!M140</f>
        <v>0</v>
      </c>
      <c r="K145" s="25"/>
      <c r="L145" s="25"/>
      <c r="M145" s="18">
        <f t="shared" si="4"/>
        <v>0</v>
      </c>
      <c r="N145" s="18">
        <f t="shared" si="2"/>
        <v>7200</v>
      </c>
    </row>
    <row r="146" spans="1:14" ht="12.75" customHeight="1">
      <c r="A146" s="40"/>
      <c r="B146" s="35"/>
      <c r="C146" s="19" t="s">
        <v>133</v>
      </c>
      <c r="D146" s="36" t="s">
        <v>134</v>
      </c>
      <c r="E146" s="18">
        <f>'[1]Arkusz1'!N141</f>
        <v>7200</v>
      </c>
      <c r="F146" s="18">
        <f>'[1]Arkusz1'!I141</f>
        <v>7200</v>
      </c>
      <c r="G146" s="25"/>
      <c r="H146" s="25"/>
      <c r="I146" s="18">
        <f t="shared" si="3"/>
        <v>7200</v>
      </c>
      <c r="J146" s="18">
        <f>'[1]Arkusz1'!M141</f>
        <v>0</v>
      </c>
      <c r="K146" s="25"/>
      <c r="L146" s="25"/>
      <c r="M146" s="18">
        <f t="shared" si="4"/>
        <v>0</v>
      </c>
      <c r="N146" s="18">
        <f t="shared" si="2"/>
        <v>7200</v>
      </c>
    </row>
    <row r="147" spans="1:14" ht="12.75" customHeight="1">
      <c r="A147" s="40"/>
      <c r="B147" s="35"/>
      <c r="C147" s="19"/>
      <c r="D147" s="36"/>
      <c r="E147" s="18"/>
      <c r="F147" s="18"/>
      <c r="G147" s="25"/>
      <c r="H147" s="25"/>
      <c r="I147" s="18"/>
      <c r="J147" s="18"/>
      <c r="K147" s="25"/>
      <c r="L147" s="25"/>
      <c r="M147" s="18"/>
      <c r="N147" s="18"/>
    </row>
    <row r="148" spans="1:14" ht="16.5" customHeight="1">
      <c r="A148" s="40"/>
      <c r="B148" s="33">
        <v>80114</v>
      </c>
      <c r="C148" s="33"/>
      <c r="D148" s="34" t="s">
        <v>135</v>
      </c>
      <c r="E148" s="18">
        <f>'[1]Arkusz1'!N143</f>
        <v>865</v>
      </c>
      <c r="F148" s="18">
        <f>'[1]Arkusz1'!I143</f>
        <v>865</v>
      </c>
      <c r="G148" s="25"/>
      <c r="H148" s="25"/>
      <c r="I148" s="18">
        <f t="shared" si="3"/>
        <v>865</v>
      </c>
      <c r="J148" s="18">
        <f>'[1]Arkusz1'!M143</f>
        <v>0</v>
      </c>
      <c r="K148" s="25"/>
      <c r="L148" s="25"/>
      <c r="M148" s="18">
        <f t="shared" si="4"/>
        <v>0</v>
      </c>
      <c r="N148" s="18">
        <f t="shared" si="2"/>
        <v>865</v>
      </c>
    </row>
    <row r="149" spans="1:14" ht="12.75" customHeight="1">
      <c r="A149" s="40"/>
      <c r="B149" s="35"/>
      <c r="C149" s="19" t="s">
        <v>59</v>
      </c>
      <c r="D149" s="36" t="s">
        <v>120</v>
      </c>
      <c r="E149" s="18">
        <f>'[1]Arkusz1'!N144</f>
        <v>780</v>
      </c>
      <c r="F149" s="18">
        <f>'[1]Arkusz1'!I144</f>
        <v>780</v>
      </c>
      <c r="G149" s="25"/>
      <c r="H149" s="25"/>
      <c r="I149" s="18">
        <f t="shared" si="3"/>
        <v>780</v>
      </c>
      <c r="J149" s="18">
        <f>'[1]Arkusz1'!M144</f>
        <v>0</v>
      </c>
      <c r="K149" s="25"/>
      <c r="L149" s="25"/>
      <c r="M149" s="18">
        <f t="shared" si="4"/>
        <v>0</v>
      </c>
      <c r="N149" s="18">
        <f t="shared" si="2"/>
        <v>780</v>
      </c>
    </row>
    <row r="150" spans="1:14" ht="12.75" customHeight="1">
      <c r="A150" s="40"/>
      <c r="B150" s="35"/>
      <c r="C150" s="63" t="s">
        <v>126</v>
      </c>
      <c r="D150" s="36" t="s">
        <v>127</v>
      </c>
      <c r="E150" s="18">
        <f>'[1]Arkusz1'!N145</f>
        <v>85</v>
      </c>
      <c r="F150" s="18">
        <f>'[1]Arkusz1'!I145</f>
        <v>85</v>
      </c>
      <c r="G150" s="25"/>
      <c r="H150" s="25"/>
      <c r="I150" s="18">
        <f t="shared" si="3"/>
        <v>85</v>
      </c>
      <c r="J150" s="18">
        <f>'[1]Arkusz1'!M145</f>
        <v>0</v>
      </c>
      <c r="K150" s="25"/>
      <c r="L150" s="25"/>
      <c r="M150" s="18">
        <f t="shared" si="4"/>
        <v>0</v>
      </c>
      <c r="N150" s="18">
        <f t="shared" si="2"/>
        <v>85</v>
      </c>
    </row>
    <row r="151" spans="1:14" ht="12.75" customHeight="1">
      <c r="A151" s="40"/>
      <c r="B151" s="35"/>
      <c r="C151" s="19"/>
      <c r="D151" s="36"/>
      <c r="E151" s="18"/>
      <c r="F151" s="18"/>
      <c r="G151" s="25"/>
      <c r="H151" s="25"/>
      <c r="I151" s="18"/>
      <c r="J151" s="18"/>
      <c r="K151" s="25"/>
      <c r="L151" s="25"/>
      <c r="M151" s="18"/>
      <c r="N151" s="18"/>
    </row>
    <row r="152" spans="1:14" ht="16.5" customHeight="1">
      <c r="A152" s="40"/>
      <c r="B152" s="33">
        <v>80148</v>
      </c>
      <c r="C152" s="33"/>
      <c r="D152" s="65" t="s">
        <v>136</v>
      </c>
      <c r="E152" s="18">
        <f>'[1]Arkusz1'!N147</f>
        <v>328955</v>
      </c>
      <c r="F152" s="18">
        <f>'[1]Arkusz1'!I147</f>
        <v>328955</v>
      </c>
      <c r="G152" s="25"/>
      <c r="H152" s="25"/>
      <c r="I152" s="18">
        <f t="shared" si="3"/>
        <v>328955</v>
      </c>
      <c r="J152" s="18">
        <f>'[1]Arkusz1'!M147</f>
        <v>0</v>
      </c>
      <c r="K152" s="25"/>
      <c r="L152" s="25"/>
      <c r="M152" s="18">
        <f t="shared" si="4"/>
        <v>0</v>
      </c>
      <c r="N152" s="18">
        <f t="shared" si="2"/>
        <v>328955</v>
      </c>
    </row>
    <row r="153" spans="1:14" ht="12.75" customHeight="1">
      <c r="A153" s="40"/>
      <c r="B153" s="35"/>
      <c r="C153" s="19" t="s">
        <v>133</v>
      </c>
      <c r="D153" s="36" t="s">
        <v>137</v>
      </c>
      <c r="E153" s="18">
        <f>'[1]Arkusz1'!N148</f>
        <v>328955</v>
      </c>
      <c r="F153" s="18">
        <f>'[1]Arkusz1'!I148</f>
        <v>328955</v>
      </c>
      <c r="G153" s="25"/>
      <c r="H153" s="25"/>
      <c r="I153" s="18">
        <f t="shared" si="3"/>
        <v>328955</v>
      </c>
      <c r="J153" s="18">
        <f>'[1]Arkusz1'!M148</f>
        <v>0</v>
      </c>
      <c r="K153" s="25"/>
      <c r="L153" s="25"/>
      <c r="M153" s="18">
        <f t="shared" si="4"/>
        <v>0</v>
      </c>
      <c r="N153" s="18">
        <f t="shared" si="2"/>
        <v>328955</v>
      </c>
    </row>
    <row r="154" spans="1:14" ht="12.75" customHeight="1">
      <c r="A154" s="40"/>
      <c r="B154" s="35"/>
      <c r="C154" s="19"/>
      <c r="D154" s="36"/>
      <c r="E154" s="18"/>
      <c r="F154" s="18"/>
      <c r="G154" s="25"/>
      <c r="H154" s="25"/>
      <c r="I154" s="18"/>
      <c r="J154" s="18"/>
      <c r="K154" s="25"/>
      <c r="L154" s="25"/>
      <c r="M154" s="18"/>
      <c r="N154" s="18"/>
    </row>
    <row r="155" spans="1:14" ht="15" customHeight="1">
      <c r="A155" s="30">
        <v>852</v>
      </c>
      <c r="B155" s="31"/>
      <c r="C155" s="30"/>
      <c r="D155" s="32" t="s">
        <v>138</v>
      </c>
      <c r="E155" s="18">
        <f>'[1]Arkusz1'!N150</f>
        <v>1737575</v>
      </c>
      <c r="F155" s="18">
        <f>'[1]Arkusz1'!I150</f>
        <v>1737575</v>
      </c>
      <c r="G155" s="66">
        <f>G157+G166+G173+G181+G186+G177+G189</f>
        <v>0</v>
      </c>
      <c r="H155" s="66">
        <f>H157+H166+H173+H181+H186+H177+H189</f>
        <v>0</v>
      </c>
      <c r="I155" s="18">
        <f t="shared" si="3"/>
        <v>1737575</v>
      </c>
      <c r="J155" s="18">
        <f>'[1]Arkusz1'!M150</f>
        <v>0</v>
      </c>
      <c r="K155" s="18"/>
      <c r="L155" s="18"/>
      <c r="M155" s="18">
        <f t="shared" si="4"/>
        <v>0</v>
      </c>
      <c r="N155" s="18">
        <f t="shared" si="2"/>
        <v>1737575</v>
      </c>
    </row>
    <row r="156" spans="1:14" ht="12.75" customHeight="1">
      <c r="A156" s="40"/>
      <c r="B156" s="33"/>
      <c r="C156" s="33"/>
      <c r="D156" s="67" t="s">
        <v>139</v>
      </c>
      <c r="E156" s="18"/>
      <c r="F156" s="18"/>
      <c r="G156" s="25"/>
      <c r="H156" s="25"/>
      <c r="I156" s="18"/>
      <c r="J156" s="18"/>
      <c r="K156" s="25"/>
      <c r="L156" s="25"/>
      <c r="M156" s="18"/>
      <c r="N156" s="18"/>
    </row>
    <row r="157" spans="1:14" ht="12.75" customHeight="1">
      <c r="A157" s="40"/>
      <c r="B157" s="33">
        <v>85212</v>
      </c>
      <c r="C157" s="33"/>
      <c r="D157" s="67" t="s">
        <v>140</v>
      </c>
      <c r="E157" s="18">
        <f>'[1]Arkusz1'!N152</f>
        <v>1601179</v>
      </c>
      <c r="F157" s="18">
        <f>'[1]Arkusz1'!I152</f>
        <v>1601179</v>
      </c>
      <c r="G157" s="52">
        <f>SUM(G158:G163)</f>
        <v>0</v>
      </c>
      <c r="H157" s="52">
        <f>SUM(H158:H163)</f>
        <v>0</v>
      </c>
      <c r="I157" s="18">
        <f t="shared" si="3"/>
        <v>1601179</v>
      </c>
      <c r="J157" s="18">
        <f>'[1]Arkusz1'!M152</f>
        <v>0</v>
      </c>
      <c r="K157" s="25"/>
      <c r="L157" s="25"/>
      <c r="M157" s="18">
        <f t="shared" si="4"/>
        <v>0</v>
      </c>
      <c r="N157" s="18">
        <f aca="true" t="shared" si="5" ref="N157:N220">I157+M157</f>
        <v>1601179</v>
      </c>
    </row>
    <row r="158" spans="1:14" ht="12.75" customHeight="1">
      <c r="A158" s="40"/>
      <c r="B158" s="35"/>
      <c r="C158" s="19" t="s">
        <v>141</v>
      </c>
      <c r="D158" s="68" t="s">
        <v>127</v>
      </c>
      <c r="E158" s="18">
        <f>'[1]Arkusz1'!N153</f>
        <v>1000</v>
      </c>
      <c r="F158" s="18">
        <f>'[1]Arkusz1'!I153</f>
        <v>1000</v>
      </c>
      <c r="G158" s="25"/>
      <c r="H158" s="25"/>
      <c r="I158" s="18">
        <f t="shared" si="3"/>
        <v>1000</v>
      </c>
      <c r="J158" s="18">
        <f>'[1]Arkusz1'!M153</f>
        <v>0</v>
      </c>
      <c r="K158" s="25"/>
      <c r="L158" s="25"/>
      <c r="M158" s="18">
        <f t="shared" si="4"/>
        <v>0</v>
      </c>
      <c r="N158" s="18">
        <f t="shared" si="5"/>
        <v>1000</v>
      </c>
    </row>
    <row r="159" spans="1:14" ht="12.75" customHeight="1">
      <c r="A159" s="40"/>
      <c r="B159" s="35"/>
      <c r="C159" s="19" t="s">
        <v>142</v>
      </c>
      <c r="D159" s="68" t="s">
        <v>143</v>
      </c>
      <c r="E159" s="18">
        <f>'[1]Arkusz1'!N154</f>
        <v>4000</v>
      </c>
      <c r="F159" s="18">
        <f>'[1]Arkusz1'!I154</f>
        <v>4000</v>
      </c>
      <c r="G159" s="25"/>
      <c r="H159" s="25"/>
      <c r="I159" s="18">
        <f t="shared" si="3"/>
        <v>4000</v>
      </c>
      <c r="J159" s="18">
        <f>'[1]Arkusz1'!M154</f>
        <v>0</v>
      </c>
      <c r="K159" s="25"/>
      <c r="L159" s="25"/>
      <c r="M159" s="18">
        <f t="shared" si="4"/>
        <v>0</v>
      </c>
      <c r="N159" s="18">
        <f t="shared" si="5"/>
        <v>4000</v>
      </c>
    </row>
    <row r="160" spans="1:14" ht="12.75" customHeight="1">
      <c r="A160" s="40"/>
      <c r="B160" s="35"/>
      <c r="C160" s="19" t="s">
        <v>144</v>
      </c>
      <c r="D160" s="68" t="s">
        <v>145</v>
      </c>
      <c r="E160" s="18">
        <f>'[1]Arkusz1'!N155</f>
        <v>5000</v>
      </c>
      <c r="F160" s="18">
        <f>'[1]Arkusz1'!I155</f>
        <v>5000</v>
      </c>
      <c r="G160" s="25"/>
      <c r="H160" s="25"/>
      <c r="I160" s="18">
        <f t="shared" si="3"/>
        <v>5000</v>
      </c>
      <c r="J160" s="18">
        <f>'[1]Arkusz1'!M155</f>
        <v>0</v>
      </c>
      <c r="K160" s="25"/>
      <c r="L160" s="25"/>
      <c r="M160" s="18">
        <f t="shared" si="4"/>
        <v>0</v>
      </c>
      <c r="N160" s="18">
        <f t="shared" si="5"/>
        <v>5000</v>
      </c>
    </row>
    <row r="161" spans="1:14" ht="14.25" customHeight="1">
      <c r="A161" s="40"/>
      <c r="B161" s="33"/>
      <c r="C161" s="33"/>
      <c r="D161" s="36" t="s">
        <v>146</v>
      </c>
      <c r="E161" s="18"/>
      <c r="F161" s="18"/>
      <c r="G161" s="25"/>
      <c r="H161" s="25"/>
      <c r="I161" s="18"/>
      <c r="J161" s="18"/>
      <c r="K161" s="25"/>
      <c r="L161" s="25"/>
      <c r="M161" s="18"/>
      <c r="N161" s="18"/>
    </row>
    <row r="162" spans="1:14" ht="14.25" customHeight="1">
      <c r="A162" s="40"/>
      <c r="B162" s="33"/>
      <c r="C162" s="33"/>
      <c r="D162" s="36" t="s">
        <v>147</v>
      </c>
      <c r="E162" s="18"/>
      <c r="F162" s="18"/>
      <c r="G162" s="25"/>
      <c r="H162" s="25"/>
      <c r="I162" s="18"/>
      <c r="J162" s="18"/>
      <c r="K162" s="25"/>
      <c r="L162" s="25"/>
      <c r="M162" s="18"/>
      <c r="N162" s="18"/>
    </row>
    <row r="163" spans="1:14" ht="15" customHeight="1">
      <c r="A163" s="40"/>
      <c r="B163" s="33"/>
      <c r="C163" s="19">
        <v>2010</v>
      </c>
      <c r="D163" s="36" t="s">
        <v>148</v>
      </c>
      <c r="E163" s="18">
        <f>'[1]Arkusz1'!N158</f>
        <v>1591179</v>
      </c>
      <c r="F163" s="18">
        <f>'[1]Arkusz1'!I158</f>
        <v>1591179</v>
      </c>
      <c r="G163" s="25"/>
      <c r="H163" s="25"/>
      <c r="I163" s="18">
        <f aca="true" t="shared" si="6" ref="I163:I219">F163+G163-H163</f>
        <v>1591179</v>
      </c>
      <c r="J163" s="18">
        <f>'[1]Arkusz1'!M158</f>
        <v>0</v>
      </c>
      <c r="K163" s="25"/>
      <c r="L163" s="25"/>
      <c r="M163" s="18">
        <f aca="true" t="shared" si="7" ref="M163:M219">J163+K163-L163</f>
        <v>0</v>
      </c>
      <c r="N163" s="18">
        <f t="shared" si="5"/>
        <v>1591179</v>
      </c>
    </row>
    <row r="164" spans="1:14" ht="12.75" customHeight="1">
      <c r="A164" s="40"/>
      <c r="B164" s="33"/>
      <c r="C164" s="19"/>
      <c r="D164" s="36"/>
      <c r="E164" s="18"/>
      <c r="F164" s="18"/>
      <c r="G164" s="25"/>
      <c r="H164" s="25"/>
      <c r="I164" s="18"/>
      <c r="J164" s="18"/>
      <c r="K164" s="25"/>
      <c r="L164" s="25"/>
      <c r="M164" s="18"/>
      <c r="N164" s="18"/>
    </row>
    <row r="165" spans="1:14" ht="16.5" customHeight="1">
      <c r="A165" s="40"/>
      <c r="B165" s="33"/>
      <c r="C165" s="33"/>
      <c r="D165" s="34" t="s">
        <v>149</v>
      </c>
      <c r="E165" s="18"/>
      <c r="F165" s="18"/>
      <c r="G165" s="22"/>
      <c r="H165" s="22"/>
      <c r="I165" s="18"/>
      <c r="J165" s="18"/>
      <c r="K165" s="22"/>
      <c r="L165" s="22"/>
      <c r="M165" s="18"/>
      <c r="N165" s="18"/>
    </row>
    <row r="166" spans="1:14" ht="29.25">
      <c r="A166" s="40"/>
      <c r="B166" s="33">
        <v>85213</v>
      </c>
      <c r="C166" s="33"/>
      <c r="D166" s="69" t="s">
        <v>150</v>
      </c>
      <c r="E166" s="18">
        <f>'[1]Arkusz1'!N161</f>
        <v>2640</v>
      </c>
      <c r="F166" s="18">
        <f>'[1]Arkusz1'!I161</f>
        <v>2640</v>
      </c>
      <c r="G166" s="25"/>
      <c r="H166" s="25"/>
      <c r="I166" s="18">
        <f t="shared" si="6"/>
        <v>2640</v>
      </c>
      <c r="J166" s="18">
        <f>'[1]Arkusz1'!M161</f>
        <v>0</v>
      </c>
      <c r="K166" s="25"/>
      <c r="L166" s="25"/>
      <c r="M166" s="18">
        <f t="shared" si="7"/>
        <v>0</v>
      </c>
      <c r="N166" s="18">
        <f t="shared" si="5"/>
        <v>2640</v>
      </c>
    </row>
    <row r="167" spans="1:14" ht="15.75">
      <c r="A167" s="40"/>
      <c r="B167" s="33"/>
      <c r="C167" s="33"/>
      <c r="D167" s="36" t="s">
        <v>151</v>
      </c>
      <c r="E167" s="18"/>
      <c r="F167" s="18"/>
      <c r="G167" s="25"/>
      <c r="H167" s="25"/>
      <c r="I167" s="18"/>
      <c r="J167" s="18"/>
      <c r="K167" s="25"/>
      <c r="L167" s="25"/>
      <c r="M167" s="18"/>
      <c r="N167" s="18"/>
    </row>
    <row r="168" spans="1:14" ht="15.75">
      <c r="A168" s="40"/>
      <c r="B168" s="35"/>
      <c r="C168" s="19"/>
      <c r="D168" s="36" t="s">
        <v>56</v>
      </c>
      <c r="E168" s="18"/>
      <c r="F168" s="18"/>
      <c r="G168" s="25"/>
      <c r="H168" s="25"/>
      <c r="I168" s="18"/>
      <c r="J168" s="18"/>
      <c r="K168" s="25"/>
      <c r="L168" s="25"/>
      <c r="M168" s="18"/>
      <c r="N168" s="18"/>
    </row>
    <row r="169" spans="1:14" ht="15.75">
      <c r="A169" s="40"/>
      <c r="B169" s="35"/>
      <c r="C169" s="19">
        <v>2010</v>
      </c>
      <c r="D169" s="36" t="s">
        <v>152</v>
      </c>
      <c r="E169" s="18">
        <f>'[1]Arkusz1'!N164</f>
        <v>756</v>
      </c>
      <c r="F169" s="18">
        <f>'[1]Arkusz1'!I164</f>
        <v>756</v>
      </c>
      <c r="G169" s="22"/>
      <c r="H169" s="22"/>
      <c r="I169" s="18">
        <f t="shared" si="6"/>
        <v>756</v>
      </c>
      <c r="J169" s="18">
        <f>'[1]Arkusz1'!M164</f>
        <v>0</v>
      </c>
      <c r="K169" s="22"/>
      <c r="L169" s="22"/>
      <c r="M169" s="18">
        <f t="shared" si="7"/>
        <v>0</v>
      </c>
      <c r="N169" s="18">
        <f t="shared" si="5"/>
        <v>756</v>
      </c>
    </row>
    <row r="170" spans="1:14" ht="15.75">
      <c r="A170" s="40"/>
      <c r="B170" s="35"/>
      <c r="C170" s="19"/>
      <c r="D170" s="36" t="s">
        <v>153</v>
      </c>
      <c r="E170" s="18"/>
      <c r="F170" s="18"/>
      <c r="G170" s="25"/>
      <c r="H170" s="25"/>
      <c r="I170" s="18"/>
      <c r="J170" s="18"/>
      <c r="K170" s="25"/>
      <c r="L170" s="25"/>
      <c r="M170" s="18"/>
      <c r="N170" s="18"/>
    </row>
    <row r="171" spans="1:14" ht="15.75">
      <c r="A171" s="40"/>
      <c r="B171" s="35"/>
      <c r="C171" s="19">
        <v>2030</v>
      </c>
      <c r="D171" s="36" t="s">
        <v>154</v>
      </c>
      <c r="E171" s="18">
        <f>'[1]Arkusz1'!N166</f>
        <v>1884</v>
      </c>
      <c r="F171" s="18">
        <f>'[1]Arkusz1'!I166</f>
        <v>1884</v>
      </c>
      <c r="G171" s="25"/>
      <c r="H171" s="25"/>
      <c r="I171" s="18">
        <f t="shared" si="6"/>
        <v>1884</v>
      </c>
      <c r="J171" s="18">
        <f>'[1]Arkusz1'!M166</f>
        <v>0</v>
      </c>
      <c r="K171" s="25"/>
      <c r="L171" s="25"/>
      <c r="M171" s="18">
        <f t="shared" si="7"/>
        <v>0</v>
      </c>
      <c r="N171" s="18">
        <f t="shared" si="5"/>
        <v>1884</v>
      </c>
    </row>
    <row r="172" spans="1:14" ht="15.75">
      <c r="A172" s="40"/>
      <c r="B172" s="35"/>
      <c r="C172" s="19"/>
      <c r="D172" s="36"/>
      <c r="E172" s="18"/>
      <c r="F172" s="18"/>
      <c r="G172" s="52"/>
      <c r="H172" s="52"/>
      <c r="I172" s="18"/>
      <c r="J172" s="18"/>
      <c r="K172" s="52"/>
      <c r="L172" s="52"/>
      <c r="M172" s="18"/>
      <c r="N172" s="18"/>
    </row>
    <row r="173" spans="1:14" ht="15.75">
      <c r="A173" s="40"/>
      <c r="B173" s="33">
        <v>85214</v>
      </c>
      <c r="C173" s="33"/>
      <c r="D173" s="34" t="s">
        <v>155</v>
      </c>
      <c r="E173" s="18">
        <f>'[1]Arkusz1'!N168</f>
        <v>28063</v>
      </c>
      <c r="F173" s="18">
        <f>'[1]Arkusz1'!I168</f>
        <v>28063</v>
      </c>
      <c r="G173" s="25"/>
      <c r="H173" s="25"/>
      <c r="I173" s="18">
        <f t="shared" si="6"/>
        <v>28063</v>
      </c>
      <c r="J173" s="18">
        <f>'[1]Arkusz1'!M168</f>
        <v>0</v>
      </c>
      <c r="K173" s="53"/>
      <c r="L173" s="53"/>
      <c r="M173" s="18">
        <f t="shared" si="7"/>
        <v>0</v>
      </c>
      <c r="N173" s="18">
        <f t="shared" si="5"/>
        <v>28063</v>
      </c>
    </row>
    <row r="174" spans="1:14" ht="15.75">
      <c r="A174" s="40"/>
      <c r="B174" s="35"/>
      <c r="C174" s="19"/>
      <c r="D174" s="36" t="s">
        <v>153</v>
      </c>
      <c r="E174" s="18"/>
      <c r="F174" s="18"/>
      <c r="G174" s="25"/>
      <c r="H174" s="25"/>
      <c r="I174" s="18"/>
      <c r="J174" s="18"/>
      <c r="K174" s="53"/>
      <c r="L174" s="53"/>
      <c r="M174" s="18"/>
      <c r="N174" s="18"/>
    </row>
    <row r="175" spans="1:14" ht="15.75">
      <c r="A175" s="40"/>
      <c r="B175" s="35"/>
      <c r="C175" s="19">
        <v>2030</v>
      </c>
      <c r="D175" s="36" t="s">
        <v>154</v>
      </c>
      <c r="E175" s="18">
        <f>'[1]Arkusz1'!N170</f>
        <v>28063</v>
      </c>
      <c r="F175" s="18">
        <f>'[1]Arkusz1'!I170</f>
        <v>28063</v>
      </c>
      <c r="G175" s="25"/>
      <c r="H175" s="25"/>
      <c r="I175" s="18">
        <f t="shared" si="6"/>
        <v>28063</v>
      </c>
      <c r="J175" s="18">
        <f>'[1]Arkusz1'!M170</f>
        <v>0</v>
      </c>
      <c r="K175" s="53"/>
      <c r="L175" s="53"/>
      <c r="M175" s="18">
        <f t="shared" si="7"/>
        <v>0</v>
      </c>
      <c r="N175" s="18">
        <f t="shared" si="5"/>
        <v>28063</v>
      </c>
    </row>
    <row r="176" spans="1:14" ht="15.75">
      <c r="A176" s="40"/>
      <c r="B176" s="35"/>
      <c r="C176" s="19"/>
      <c r="D176" s="36"/>
      <c r="E176" s="18"/>
      <c r="F176" s="18"/>
      <c r="G176" s="52"/>
      <c r="H176" s="52"/>
      <c r="I176" s="18"/>
      <c r="J176" s="18"/>
      <c r="K176" s="52"/>
      <c r="L176" s="52"/>
      <c r="M176" s="18"/>
      <c r="N176" s="18"/>
    </row>
    <row r="177" spans="1:14" ht="15.75">
      <c r="A177" s="40"/>
      <c r="B177" s="33">
        <v>85216</v>
      </c>
      <c r="C177" s="33"/>
      <c r="D177" s="34" t="s">
        <v>156</v>
      </c>
      <c r="E177" s="18">
        <f>'[1]Arkusz1'!N172</f>
        <v>19186</v>
      </c>
      <c r="F177" s="18">
        <f>'[1]Arkusz1'!I172</f>
        <v>19186</v>
      </c>
      <c r="G177" s="22"/>
      <c r="H177" s="22"/>
      <c r="I177" s="18">
        <f t="shared" si="6"/>
        <v>19186</v>
      </c>
      <c r="J177" s="18">
        <f>'[1]Arkusz1'!M172</f>
        <v>0</v>
      </c>
      <c r="K177" s="52"/>
      <c r="L177" s="52"/>
      <c r="M177" s="18">
        <f t="shared" si="7"/>
        <v>0</v>
      </c>
      <c r="N177" s="18">
        <f t="shared" si="5"/>
        <v>19186</v>
      </c>
    </row>
    <row r="178" spans="1:14" ht="15.75">
      <c r="A178" s="40"/>
      <c r="B178" s="35"/>
      <c r="C178" s="19"/>
      <c r="D178" s="36" t="s">
        <v>153</v>
      </c>
      <c r="E178" s="18"/>
      <c r="F178" s="18"/>
      <c r="G178" s="25"/>
      <c r="H178" s="25"/>
      <c r="I178" s="18"/>
      <c r="J178" s="18"/>
      <c r="K178" s="25"/>
      <c r="L178" s="25"/>
      <c r="M178" s="18"/>
      <c r="N178" s="18"/>
    </row>
    <row r="179" spans="1:14" ht="15.75">
      <c r="A179" s="40"/>
      <c r="B179" s="35"/>
      <c r="C179" s="19">
        <v>2030</v>
      </c>
      <c r="D179" s="36" t="s">
        <v>154</v>
      </c>
      <c r="E179" s="18">
        <f>'[1]Arkusz1'!N174</f>
        <v>19186</v>
      </c>
      <c r="F179" s="18">
        <f>'[1]Arkusz1'!I174</f>
        <v>19186</v>
      </c>
      <c r="G179" s="25"/>
      <c r="H179" s="25"/>
      <c r="I179" s="18">
        <f t="shared" si="6"/>
        <v>19186</v>
      </c>
      <c r="J179" s="18">
        <f>'[1]Arkusz1'!M174</f>
        <v>0</v>
      </c>
      <c r="K179" s="25"/>
      <c r="L179" s="25"/>
      <c r="M179" s="18">
        <f t="shared" si="7"/>
        <v>0</v>
      </c>
      <c r="N179" s="18">
        <f t="shared" si="5"/>
        <v>19186</v>
      </c>
    </row>
    <row r="180" spans="1:14" ht="15.75">
      <c r="A180" s="40"/>
      <c r="B180" s="35"/>
      <c r="C180" s="19"/>
      <c r="D180" s="36"/>
      <c r="E180" s="18"/>
      <c r="F180" s="18"/>
      <c r="G180" s="22"/>
      <c r="H180" s="22"/>
      <c r="I180" s="18"/>
      <c r="J180" s="18"/>
      <c r="K180" s="22"/>
      <c r="L180" s="22"/>
      <c r="M180" s="18"/>
      <c r="N180" s="18"/>
    </row>
    <row r="181" spans="1:14" ht="15.75">
      <c r="A181" s="40"/>
      <c r="B181" s="33">
        <v>85219</v>
      </c>
      <c r="C181" s="46"/>
      <c r="D181" s="60" t="s">
        <v>157</v>
      </c>
      <c r="E181" s="18">
        <f>'[1]Arkusz1'!N176</f>
        <v>46167</v>
      </c>
      <c r="F181" s="18">
        <f>'[1]Arkusz1'!I176</f>
        <v>46167</v>
      </c>
      <c r="G181" s="70">
        <f>SUM(G182:G184)</f>
        <v>0</v>
      </c>
      <c r="H181" s="70">
        <f>SUM(H182:H184)</f>
        <v>0</v>
      </c>
      <c r="I181" s="18">
        <f t="shared" si="6"/>
        <v>46167</v>
      </c>
      <c r="J181" s="18">
        <f>'[1]Arkusz1'!M176</f>
        <v>0</v>
      </c>
      <c r="K181" s="25"/>
      <c r="L181" s="25"/>
      <c r="M181" s="18">
        <f t="shared" si="7"/>
        <v>0</v>
      </c>
      <c r="N181" s="18">
        <f t="shared" si="5"/>
        <v>46167</v>
      </c>
    </row>
    <row r="182" spans="1:14" ht="15.75">
      <c r="A182" s="40"/>
      <c r="B182" s="33"/>
      <c r="C182" s="19" t="s">
        <v>141</v>
      </c>
      <c r="D182" s="68" t="s">
        <v>127</v>
      </c>
      <c r="E182" s="18">
        <f>'[1]Arkusz1'!N177</f>
        <v>140</v>
      </c>
      <c r="F182" s="18">
        <f>'[1]Arkusz1'!I177</f>
        <v>140</v>
      </c>
      <c r="G182" s="25"/>
      <c r="H182" s="25"/>
      <c r="I182" s="18">
        <f t="shared" si="6"/>
        <v>140</v>
      </c>
      <c r="J182" s="18">
        <f>'[1]Arkusz1'!M177</f>
        <v>0</v>
      </c>
      <c r="K182" s="25"/>
      <c r="L182" s="25"/>
      <c r="M182" s="18">
        <f t="shared" si="7"/>
        <v>0</v>
      </c>
      <c r="N182" s="18">
        <f t="shared" si="5"/>
        <v>140</v>
      </c>
    </row>
    <row r="183" spans="1:14" ht="15.75">
      <c r="A183" s="40"/>
      <c r="B183" s="35"/>
      <c r="C183" s="19"/>
      <c r="D183" s="36" t="s">
        <v>153</v>
      </c>
      <c r="E183" s="18"/>
      <c r="F183" s="18"/>
      <c r="G183" s="25"/>
      <c r="H183" s="25"/>
      <c r="I183" s="18"/>
      <c r="J183" s="18"/>
      <c r="K183" s="25"/>
      <c r="L183" s="25"/>
      <c r="M183" s="18"/>
      <c r="N183" s="18"/>
    </row>
    <row r="184" spans="1:14" ht="15.75">
      <c r="A184" s="40"/>
      <c r="B184" s="35"/>
      <c r="C184" s="19">
        <v>2030</v>
      </c>
      <c r="D184" s="36" t="s">
        <v>158</v>
      </c>
      <c r="E184" s="18">
        <f>'[1]Arkusz1'!N179</f>
        <v>46027</v>
      </c>
      <c r="F184" s="18">
        <f>'[1]Arkusz1'!I179</f>
        <v>46027</v>
      </c>
      <c r="G184" s="22"/>
      <c r="H184" s="22"/>
      <c r="I184" s="18">
        <f t="shared" si="6"/>
        <v>46027</v>
      </c>
      <c r="J184" s="18">
        <f>'[1]Arkusz1'!M179</f>
        <v>0</v>
      </c>
      <c r="K184" s="22"/>
      <c r="L184" s="22"/>
      <c r="M184" s="18">
        <f t="shared" si="7"/>
        <v>0</v>
      </c>
      <c r="N184" s="18">
        <f t="shared" si="5"/>
        <v>46027</v>
      </c>
    </row>
    <row r="185" spans="1:14" ht="15.75">
      <c r="A185" s="40"/>
      <c r="B185" s="35"/>
      <c r="C185" s="19"/>
      <c r="D185" s="36"/>
      <c r="E185" s="18"/>
      <c r="F185" s="18"/>
      <c r="G185" s="25"/>
      <c r="H185" s="25"/>
      <c r="I185" s="18"/>
      <c r="J185" s="18"/>
      <c r="K185" s="25"/>
      <c r="L185" s="25"/>
      <c r="M185" s="18"/>
      <c r="N185" s="18"/>
    </row>
    <row r="186" spans="1:14" ht="15.75">
      <c r="A186" s="40"/>
      <c r="B186" s="33">
        <v>85228</v>
      </c>
      <c r="C186" s="33"/>
      <c r="D186" s="34" t="s">
        <v>159</v>
      </c>
      <c r="E186" s="18">
        <f>'[1]Arkusz1'!N181</f>
        <v>9100</v>
      </c>
      <c r="F186" s="18">
        <f>'[1]Arkusz1'!I181</f>
        <v>9100</v>
      </c>
      <c r="G186" s="25"/>
      <c r="H186" s="25"/>
      <c r="I186" s="18">
        <f t="shared" si="6"/>
        <v>9100</v>
      </c>
      <c r="J186" s="18">
        <f>'[1]Arkusz1'!M181</f>
        <v>0</v>
      </c>
      <c r="K186" s="25"/>
      <c r="L186" s="25"/>
      <c r="M186" s="18">
        <f t="shared" si="7"/>
        <v>0</v>
      </c>
      <c r="N186" s="18">
        <f t="shared" si="5"/>
        <v>9100</v>
      </c>
    </row>
    <row r="187" spans="1:14" ht="15.75">
      <c r="A187" s="40"/>
      <c r="B187" s="33"/>
      <c r="C187" s="19" t="s">
        <v>133</v>
      </c>
      <c r="D187" s="36" t="s">
        <v>134</v>
      </c>
      <c r="E187" s="18">
        <f>'[1]Arkusz1'!N182</f>
        <v>9100</v>
      </c>
      <c r="F187" s="18">
        <f>'[1]Arkusz1'!I182</f>
        <v>9100</v>
      </c>
      <c r="G187" s="22"/>
      <c r="H187" s="22"/>
      <c r="I187" s="18">
        <f t="shared" si="6"/>
        <v>9100</v>
      </c>
      <c r="J187" s="18">
        <f>'[1]Arkusz1'!M182</f>
        <v>0</v>
      </c>
      <c r="K187" s="22"/>
      <c r="L187" s="22"/>
      <c r="M187" s="18">
        <f t="shared" si="7"/>
        <v>0</v>
      </c>
      <c r="N187" s="18">
        <f t="shared" si="5"/>
        <v>9100</v>
      </c>
    </row>
    <row r="188" spans="1:14" ht="15.75">
      <c r="A188" s="40"/>
      <c r="B188" s="33"/>
      <c r="C188" s="19"/>
      <c r="D188" s="36"/>
      <c r="E188" s="18"/>
      <c r="F188" s="18"/>
      <c r="G188" s="22"/>
      <c r="H188" s="22"/>
      <c r="I188" s="18"/>
      <c r="J188" s="18"/>
      <c r="K188" s="22"/>
      <c r="L188" s="22"/>
      <c r="M188" s="18"/>
      <c r="N188" s="18"/>
    </row>
    <row r="189" spans="1:14" ht="12.75">
      <c r="A189" s="19"/>
      <c r="B189" s="20">
        <v>85295</v>
      </c>
      <c r="C189" s="19"/>
      <c r="D189" s="41" t="s">
        <v>40</v>
      </c>
      <c r="E189" s="18">
        <f>'[1]Arkusz1'!N184</f>
        <v>31240</v>
      </c>
      <c r="F189" s="18">
        <f>'[1]Arkusz1'!I184</f>
        <v>31240</v>
      </c>
      <c r="G189" s="22">
        <f>SUM(G190:G192)</f>
        <v>0</v>
      </c>
      <c r="H189" s="22">
        <f>SUM(H190:H192)</f>
        <v>0</v>
      </c>
      <c r="I189" s="18">
        <f>F189+G189-H189</f>
        <v>31240</v>
      </c>
      <c r="J189" s="18">
        <f>'[1]Arkusz1'!M184</f>
        <v>0</v>
      </c>
      <c r="K189" s="25"/>
      <c r="L189" s="25"/>
      <c r="M189" s="18">
        <f>J189+K189-L189</f>
        <v>0</v>
      </c>
      <c r="N189" s="18">
        <f t="shared" si="5"/>
        <v>31240</v>
      </c>
    </row>
    <row r="190" spans="1:14" ht="12.75">
      <c r="A190" s="19"/>
      <c r="B190" s="20"/>
      <c r="C190" s="19" t="s">
        <v>142</v>
      </c>
      <c r="D190" s="68" t="s">
        <v>143</v>
      </c>
      <c r="E190" s="18">
        <f>'[1]Arkusz1'!N185</f>
        <v>17040</v>
      </c>
      <c r="F190" s="18">
        <f>'[1]Arkusz1'!I185</f>
        <v>17040</v>
      </c>
      <c r="G190" s="22"/>
      <c r="H190" s="22"/>
      <c r="I190" s="18">
        <f>F190+G190-H190</f>
        <v>17040</v>
      </c>
      <c r="J190" s="18">
        <f>'[1]Arkusz1'!M185</f>
        <v>0</v>
      </c>
      <c r="K190" s="25"/>
      <c r="L190" s="25"/>
      <c r="M190" s="18">
        <f>J190+K190-L190</f>
        <v>0</v>
      </c>
      <c r="N190" s="18">
        <f t="shared" si="5"/>
        <v>17040</v>
      </c>
    </row>
    <row r="191" spans="1:14" ht="12.75">
      <c r="A191" s="19"/>
      <c r="B191" s="20"/>
      <c r="C191" s="19"/>
      <c r="D191" s="36" t="s">
        <v>153</v>
      </c>
      <c r="E191" s="18"/>
      <c r="F191" s="18"/>
      <c r="G191" s="25"/>
      <c r="H191" s="25"/>
      <c r="I191" s="18"/>
      <c r="J191" s="18"/>
      <c r="K191" s="25"/>
      <c r="L191" s="25"/>
      <c r="M191" s="18"/>
      <c r="N191" s="18"/>
    </row>
    <row r="192" spans="1:14" ht="12.75">
      <c r="A192" s="19"/>
      <c r="B192" s="20"/>
      <c r="C192" s="19">
        <v>2030</v>
      </c>
      <c r="D192" s="36" t="s">
        <v>158</v>
      </c>
      <c r="E192" s="18">
        <f>'[1]Arkusz1'!N187</f>
        <v>14200</v>
      </c>
      <c r="F192" s="18">
        <f>'[1]Arkusz1'!I187</f>
        <v>14200</v>
      </c>
      <c r="G192" s="25"/>
      <c r="H192" s="25"/>
      <c r="I192" s="18">
        <f>F192+G192-H192</f>
        <v>14200</v>
      </c>
      <c r="J192" s="18">
        <f>'[1]Arkusz1'!M187</f>
        <v>0</v>
      </c>
      <c r="K192" s="25"/>
      <c r="L192" s="25"/>
      <c r="M192" s="18">
        <f>J192+K192-L192</f>
        <v>0</v>
      </c>
      <c r="N192" s="18">
        <f t="shared" si="5"/>
        <v>14200</v>
      </c>
    </row>
    <row r="193" spans="1:14" ht="15.75">
      <c r="A193" s="40"/>
      <c r="B193" s="33"/>
      <c r="C193" s="19"/>
      <c r="D193" s="36"/>
      <c r="E193" s="18"/>
      <c r="F193" s="18"/>
      <c r="G193" s="22"/>
      <c r="H193" s="22"/>
      <c r="I193" s="18"/>
      <c r="J193" s="18"/>
      <c r="K193" s="22"/>
      <c r="L193" s="22"/>
      <c r="M193" s="18"/>
      <c r="N193" s="18"/>
    </row>
    <row r="194" spans="1:14" ht="15.75">
      <c r="A194" s="30">
        <v>854</v>
      </c>
      <c r="B194" s="31"/>
      <c r="C194" s="30"/>
      <c r="D194" s="38" t="s">
        <v>160</v>
      </c>
      <c r="E194" s="18">
        <f>'[1]Arkusz1'!N189</f>
        <v>82932</v>
      </c>
      <c r="F194" s="18">
        <f>'[1]Arkusz1'!I189</f>
        <v>82932</v>
      </c>
      <c r="G194" s="18">
        <f>G199+G195</f>
        <v>16584</v>
      </c>
      <c r="H194" s="18">
        <f>H199+H195</f>
        <v>0</v>
      </c>
      <c r="I194" s="18">
        <f t="shared" si="6"/>
        <v>99516</v>
      </c>
      <c r="J194" s="18">
        <f>'[1]Arkusz1'!M189</f>
        <v>0</v>
      </c>
      <c r="K194" s="39"/>
      <c r="L194" s="39"/>
      <c r="M194" s="18">
        <f t="shared" si="7"/>
        <v>0</v>
      </c>
      <c r="N194" s="18">
        <f t="shared" si="5"/>
        <v>99516</v>
      </c>
    </row>
    <row r="195" spans="1:14" ht="12.75">
      <c r="A195" s="71"/>
      <c r="B195" s="71">
        <v>85415</v>
      </c>
      <c r="C195" s="3"/>
      <c r="D195" s="72" t="s">
        <v>161</v>
      </c>
      <c r="E195" s="18">
        <v>0</v>
      </c>
      <c r="F195" s="18">
        <v>0</v>
      </c>
      <c r="G195" s="52">
        <f>SUM(G196:G197)</f>
        <v>16584</v>
      </c>
      <c r="H195" s="52">
        <f>SUM(H196:H197)</f>
        <v>0</v>
      </c>
      <c r="I195" s="18">
        <f>SUM(I196:I197)</f>
        <v>16584</v>
      </c>
      <c r="J195" s="18">
        <f>'[2]Arkusz1'!M188</f>
        <v>0</v>
      </c>
      <c r="K195" s="52"/>
      <c r="L195" s="52"/>
      <c r="M195" s="18">
        <f t="shared" si="7"/>
        <v>0</v>
      </c>
      <c r="N195" s="18">
        <f>I195+M195</f>
        <v>16584</v>
      </c>
    </row>
    <row r="196" spans="1:14" ht="12.75">
      <c r="A196" s="71"/>
      <c r="B196" s="71"/>
      <c r="C196" s="49"/>
      <c r="D196" s="51" t="s">
        <v>153</v>
      </c>
      <c r="E196" s="18"/>
      <c r="F196" s="18"/>
      <c r="G196" s="52"/>
      <c r="H196" s="52"/>
      <c r="I196" s="18"/>
      <c r="J196" s="18"/>
      <c r="K196" s="52"/>
      <c r="L196" s="52"/>
      <c r="M196" s="18"/>
      <c r="N196" s="18"/>
    </row>
    <row r="197" spans="1:14" ht="12.75">
      <c r="A197" s="71"/>
      <c r="B197" s="71"/>
      <c r="C197" s="49">
        <v>2030</v>
      </c>
      <c r="D197" s="51" t="s">
        <v>158</v>
      </c>
      <c r="E197" s="18">
        <v>0</v>
      </c>
      <c r="F197" s="18">
        <v>0</v>
      </c>
      <c r="G197" s="53">
        <v>16584</v>
      </c>
      <c r="H197" s="52"/>
      <c r="I197" s="18">
        <f>F197+G197-H197</f>
        <v>16584</v>
      </c>
      <c r="J197" s="18">
        <f>'[2]Arkusz1'!M190</f>
        <v>0</v>
      </c>
      <c r="K197" s="52"/>
      <c r="L197" s="52"/>
      <c r="M197" s="18">
        <f t="shared" si="7"/>
        <v>0</v>
      </c>
      <c r="N197" s="18">
        <f>I197+M197</f>
        <v>16584</v>
      </c>
    </row>
    <row r="198" spans="1:14" ht="12.75">
      <c r="A198" s="71"/>
      <c r="B198" s="71"/>
      <c r="C198" s="71"/>
      <c r="D198" s="73"/>
      <c r="E198" s="18"/>
      <c r="F198" s="18"/>
      <c r="G198" s="52"/>
      <c r="H198" s="52"/>
      <c r="I198" s="18"/>
      <c r="J198" s="18"/>
      <c r="K198" s="52"/>
      <c r="L198" s="52"/>
      <c r="M198" s="18"/>
      <c r="N198" s="18"/>
    </row>
    <row r="199" spans="1:14" ht="15.75">
      <c r="A199" s="40"/>
      <c r="B199" s="33">
        <v>85417</v>
      </c>
      <c r="C199" s="33"/>
      <c r="D199" s="34" t="s">
        <v>162</v>
      </c>
      <c r="E199" s="18">
        <f>'[1]Arkusz1'!N190</f>
        <v>82932</v>
      </c>
      <c r="F199" s="18">
        <f>'[1]Arkusz1'!I190</f>
        <v>82932</v>
      </c>
      <c r="G199" s="52"/>
      <c r="H199" s="52"/>
      <c r="I199" s="18">
        <f t="shared" si="6"/>
        <v>82932</v>
      </c>
      <c r="J199" s="18">
        <f>'[1]Arkusz1'!M190</f>
        <v>0</v>
      </c>
      <c r="K199" s="52"/>
      <c r="L199" s="52"/>
      <c r="M199" s="18">
        <f t="shared" si="7"/>
        <v>0</v>
      </c>
      <c r="N199" s="18">
        <f t="shared" si="5"/>
        <v>82932</v>
      </c>
    </row>
    <row r="200" spans="1:14" ht="15.75">
      <c r="A200" s="40"/>
      <c r="B200" s="35"/>
      <c r="C200" s="19" t="s">
        <v>133</v>
      </c>
      <c r="D200" s="36" t="s">
        <v>137</v>
      </c>
      <c r="E200" s="18">
        <f>'[1]Arkusz1'!N191</f>
        <v>37000</v>
      </c>
      <c r="F200" s="18">
        <f>'[1]Arkusz1'!I191</f>
        <v>37000</v>
      </c>
      <c r="G200" s="22"/>
      <c r="H200" s="22"/>
      <c r="I200" s="18">
        <f t="shared" si="6"/>
        <v>37000</v>
      </c>
      <c r="J200" s="18">
        <f>'[1]Arkusz1'!M191</f>
        <v>0</v>
      </c>
      <c r="K200" s="22"/>
      <c r="L200" s="22"/>
      <c r="M200" s="18">
        <f t="shared" si="7"/>
        <v>0</v>
      </c>
      <c r="N200" s="18">
        <f t="shared" si="5"/>
        <v>37000</v>
      </c>
    </row>
    <row r="201" spans="1:14" ht="15.75">
      <c r="A201" s="40"/>
      <c r="B201" s="35"/>
      <c r="C201" s="19"/>
      <c r="D201" s="36" t="s">
        <v>163</v>
      </c>
      <c r="E201" s="18"/>
      <c r="F201" s="18"/>
      <c r="G201" s="25"/>
      <c r="H201" s="25"/>
      <c r="I201" s="18"/>
      <c r="J201" s="18"/>
      <c r="K201" s="25"/>
      <c r="L201" s="25"/>
      <c r="M201" s="18"/>
      <c r="N201" s="18"/>
    </row>
    <row r="202" spans="1:14" ht="15.75">
      <c r="A202" s="40"/>
      <c r="B202" s="33"/>
      <c r="C202" s="19">
        <v>2320</v>
      </c>
      <c r="D202" s="24" t="s">
        <v>164</v>
      </c>
      <c r="E202" s="18">
        <f>'[1]Arkusz1'!N193</f>
        <v>45932</v>
      </c>
      <c r="F202" s="18">
        <f>'[1]Arkusz1'!I193</f>
        <v>45932</v>
      </c>
      <c r="G202" s="25"/>
      <c r="H202" s="25"/>
      <c r="I202" s="18">
        <f t="shared" si="6"/>
        <v>45932</v>
      </c>
      <c r="J202" s="18">
        <f>'[1]Arkusz1'!M193</f>
        <v>0</v>
      </c>
      <c r="K202" s="25"/>
      <c r="L202" s="25"/>
      <c r="M202" s="18">
        <f t="shared" si="7"/>
        <v>0</v>
      </c>
      <c r="N202" s="18">
        <f t="shared" si="5"/>
        <v>45932</v>
      </c>
    </row>
    <row r="203" spans="1:14" ht="15.75">
      <c r="A203" s="40"/>
      <c r="B203" s="35"/>
      <c r="C203" s="19"/>
      <c r="D203" s="36"/>
      <c r="E203" s="18"/>
      <c r="F203" s="18"/>
      <c r="G203" s="25"/>
      <c r="H203" s="25"/>
      <c r="I203" s="18"/>
      <c r="J203" s="18"/>
      <c r="K203" s="25"/>
      <c r="L203" s="25"/>
      <c r="M203" s="18"/>
      <c r="N203" s="18"/>
    </row>
    <row r="204" spans="1:14" ht="15.75">
      <c r="A204" s="30">
        <v>900</v>
      </c>
      <c r="B204" s="31"/>
      <c r="C204" s="30"/>
      <c r="D204" s="32" t="s">
        <v>165</v>
      </c>
      <c r="E204" s="18">
        <f>'[1]Arkusz1'!N195</f>
        <v>24000</v>
      </c>
      <c r="F204" s="18">
        <f>'[1]Arkusz1'!I195</f>
        <v>24000</v>
      </c>
      <c r="G204" s="39"/>
      <c r="H204" s="39"/>
      <c r="I204" s="18">
        <f t="shared" si="6"/>
        <v>24000</v>
      </c>
      <c r="J204" s="18">
        <f>'[1]Arkusz1'!M195</f>
        <v>0</v>
      </c>
      <c r="K204" s="39"/>
      <c r="L204" s="39"/>
      <c r="M204" s="18">
        <f t="shared" si="7"/>
        <v>0</v>
      </c>
      <c r="N204" s="18">
        <f t="shared" si="5"/>
        <v>24000</v>
      </c>
    </row>
    <row r="205" spans="1:14" ht="15.75" customHeight="1">
      <c r="A205" s="40"/>
      <c r="B205" s="33">
        <v>90017</v>
      </c>
      <c r="C205" s="46"/>
      <c r="D205" s="60" t="s">
        <v>166</v>
      </c>
      <c r="E205" s="18">
        <f>'[1]Arkusz1'!N196</f>
        <v>10000</v>
      </c>
      <c r="F205" s="18">
        <f>'[1]Arkusz1'!I196</f>
        <v>10000</v>
      </c>
      <c r="G205" s="25"/>
      <c r="H205" s="25"/>
      <c r="I205" s="18">
        <f t="shared" si="6"/>
        <v>10000</v>
      </c>
      <c r="J205" s="18">
        <f>'[1]Arkusz1'!M196</f>
        <v>0</v>
      </c>
      <c r="K205" s="25"/>
      <c r="L205" s="25"/>
      <c r="M205" s="18">
        <f t="shared" si="7"/>
        <v>0</v>
      </c>
      <c r="N205" s="18">
        <f t="shared" si="5"/>
        <v>10000</v>
      </c>
    </row>
    <row r="206" spans="1:14" ht="16.5" customHeight="1">
      <c r="A206" s="40"/>
      <c r="B206" s="48"/>
      <c r="C206" s="26">
        <v>2370</v>
      </c>
      <c r="D206" s="74" t="s">
        <v>167</v>
      </c>
      <c r="E206" s="18">
        <f>'[1]Arkusz1'!N197</f>
        <v>10000</v>
      </c>
      <c r="F206" s="18">
        <f>'[1]Arkusz1'!I197</f>
        <v>10000</v>
      </c>
      <c r="G206" s="25"/>
      <c r="H206" s="25"/>
      <c r="I206" s="18">
        <f t="shared" si="6"/>
        <v>10000</v>
      </c>
      <c r="J206" s="18">
        <f>'[1]Arkusz1'!M197</f>
        <v>0</v>
      </c>
      <c r="K206" s="25"/>
      <c r="L206" s="25"/>
      <c r="M206" s="18">
        <f t="shared" si="7"/>
        <v>0</v>
      </c>
      <c r="N206" s="18">
        <f t="shared" si="5"/>
        <v>10000</v>
      </c>
    </row>
    <row r="207" spans="1:14" ht="12.75" customHeight="1">
      <c r="A207" s="40"/>
      <c r="B207" s="48"/>
      <c r="C207" s="26"/>
      <c r="D207" s="24"/>
      <c r="E207" s="18"/>
      <c r="F207" s="18"/>
      <c r="G207" s="25"/>
      <c r="H207" s="25"/>
      <c r="I207" s="18"/>
      <c r="J207" s="18"/>
      <c r="K207" s="25"/>
      <c r="L207" s="25"/>
      <c r="M207" s="18"/>
      <c r="N207" s="18"/>
    </row>
    <row r="208" spans="1:14" ht="12.75" customHeight="1">
      <c r="A208" s="40"/>
      <c r="B208" s="46">
        <v>90019</v>
      </c>
      <c r="C208" s="26"/>
      <c r="D208" s="75" t="s">
        <v>168</v>
      </c>
      <c r="E208" s="18">
        <f>'[1]Arkusz1'!N199</f>
        <v>13000</v>
      </c>
      <c r="F208" s="18">
        <f>'[1]Arkusz1'!I199</f>
        <v>13000</v>
      </c>
      <c r="G208" s="25"/>
      <c r="H208" s="25"/>
      <c r="I208" s="18">
        <f t="shared" si="6"/>
        <v>13000</v>
      </c>
      <c r="J208" s="18">
        <f>'[1]Arkusz1'!M199</f>
        <v>0</v>
      </c>
      <c r="K208" s="25"/>
      <c r="L208" s="25"/>
      <c r="M208" s="18">
        <f t="shared" si="7"/>
        <v>0</v>
      </c>
      <c r="N208" s="18">
        <f t="shared" si="5"/>
        <v>13000</v>
      </c>
    </row>
    <row r="209" spans="1:14" ht="15.75">
      <c r="A209" s="40"/>
      <c r="B209" s="48"/>
      <c r="C209" s="26" t="s">
        <v>59</v>
      </c>
      <c r="D209" s="24" t="s">
        <v>169</v>
      </c>
      <c r="E209" s="18">
        <f>'[1]Arkusz1'!N200</f>
        <v>13000</v>
      </c>
      <c r="F209" s="18">
        <f>'[1]Arkusz1'!I200</f>
        <v>13000</v>
      </c>
      <c r="G209" s="25"/>
      <c r="H209" s="25"/>
      <c r="I209" s="18">
        <f t="shared" si="6"/>
        <v>13000</v>
      </c>
      <c r="J209" s="18">
        <f>'[1]Arkusz1'!M200</f>
        <v>0</v>
      </c>
      <c r="K209" s="25"/>
      <c r="L209" s="25"/>
      <c r="M209" s="18">
        <f t="shared" si="7"/>
        <v>0</v>
      </c>
      <c r="N209" s="18">
        <f t="shared" si="5"/>
        <v>13000</v>
      </c>
    </row>
    <row r="210" spans="1:14" ht="15.75">
      <c r="A210" s="40"/>
      <c r="B210" s="48"/>
      <c r="C210" s="26"/>
      <c r="D210" s="24"/>
      <c r="E210" s="18"/>
      <c r="F210" s="18"/>
      <c r="G210" s="22"/>
      <c r="H210" s="22"/>
      <c r="I210" s="18"/>
      <c r="J210" s="18"/>
      <c r="K210" s="22"/>
      <c r="L210" s="22"/>
      <c r="M210" s="18"/>
      <c r="N210" s="18"/>
    </row>
    <row r="211" spans="1:14" ht="15.75">
      <c r="A211" s="40"/>
      <c r="B211" s="46">
        <v>90020</v>
      </c>
      <c r="C211" s="26"/>
      <c r="D211" s="60" t="s">
        <v>170</v>
      </c>
      <c r="E211" s="18">
        <f>'[1]Arkusz1'!N202</f>
        <v>1000</v>
      </c>
      <c r="F211" s="18">
        <f>'[1]Arkusz1'!I202</f>
        <v>1000</v>
      </c>
      <c r="G211" s="25"/>
      <c r="H211" s="25"/>
      <c r="I211" s="18">
        <f t="shared" si="6"/>
        <v>1000</v>
      </c>
      <c r="J211" s="18">
        <f>'[1]Arkusz1'!M202</f>
        <v>0</v>
      </c>
      <c r="K211" s="25"/>
      <c r="L211" s="25"/>
      <c r="M211" s="18">
        <f t="shared" si="7"/>
        <v>0</v>
      </c>
      <c r="N211" s="18">
        <f t="shared" si="5"/>
        <v>1000</v>
      </c>
    </row>
    <row r="212" spans="1:14" ht="15.75">
      <c r="A212" s="40"/>
      <c r="B212" s="48"/>
      <c r="C212" s="26" t="s">
        <v>171</v>
      </c>
      <c r="D212" s="24" t="s">
        <v>172</v>
      </c>
      <c r="E212" s="18">
        <f>'[1]Arkusz1'!N203</f>
        <v>1000</v>
      </c>
      <c r="F212" s="18">
        <f>'[1]Arkusz1'!I203</f>
        <v>1000</v>
      </c>
      <c r="G212" s="25"/>
      <c r="H212" s="25"/>
      <c r="I212" s="18">
        <f t="shared" si="6"/>
        <v>1000</v>
      </c>
      <c r="J212" s="18">
        <f>'[1]Arkusz1'!M203</f>
        <v>0</v>
      </c>
      <c r="K212" s="25"/>
      <c r="L212" s="25"/>
      <c r="M212" s="18">
        <f t="shared" si="7"/>
        <v>0</v>
      </c>
      <c r="N212" s="18">
        <f t="shared" si="5"/>
        <v>1000</v>
      </c>
    </row>
    <row r="213" spans="1:14" ht="15.75">
      <c r="A213" s="40"/>
      <c r="B213" s="48"/>
      <c r="C213" s="26"/>
      <c r="D213" s="24"/>
      <c r="E213" s="18"/>
      <c r="F213" s="18"/>
      <c r="G213" s="25"/>
      <c r="H213" s="25"/>
      <c r="I213" s="18"/>
      <c r="J213" s="18"/>
      <c r="K213" s="25"/>
      <c r="L213" s="25"/>
      <c r="M213" s="18"/>
      <c r="N213" s="18"/>
    </row>
    <row r="214" spans="1:14" ht="16.5" customHeight="1">
      <c r="A214" s="31">
        <v>921</v>
      </c>
      <c r="B214" s="76"/>
      <c r="C214" s="76"/>
      <c r="D214" s="32" t="s">
        <v>173</v>
      </c>
      <c r="E214" s="18">
        <f>'[1]Arkusz1'!N205</f>
        <v>414431.6</v>
      </c>
      <c r="F214" s="18">
        <f>'[1]Arkusz1'!I205</f>
        <v>0</v>
      </c>
      <c r="G214" s="18">
        <f>SUM(G215:G216)</f>
        <v>0</v>
      </c>
      <c r="H214" s="18">
        <f>SUM(H215:H216)</f>
        <v>0</v>
      </c>
      <c r="I214" s="18">
        <f t="shared" si="6"/>
        <v>0</v>
      </c>
      <c r="J214" s="18">
        <f>'[1]Arkusz1'!M205</f>
        <v>414431.6</v>
      </c>
      <c r="K214" s="66">
        <f>K215</f>
        <v>0</v>
      </c>
      <c r="L214" s="66">
        <f>L215</f>
        <v>0</v>
      </c>
      <c r="M214" s="18">
        <f t="shared" si="7"/>
        <v>414431.6</v>
      </c>
      <c r="N214" s="18">
        <f t="shared" si="5"/>
        <v>414431.6</v>
      </c>
    </row>
    <row r="215" spans="1:14" ht="16.5" customHeight="1">
      <c r="A215" s="40"/>
      <c r="B215" s="33">
        <v>92109</v>
      </c>
      <c r="C215" s="33"/>
      <c r="D215" s="34" t="s">
        <v>174</v>
      </c>
      <c r="E215" s="18">
        <f>'[1]Arkusz1'!N206</f>
        <v>414431.6</v>
      </c>
      <c r="F215" s="18">
        <f>'[1]Arkusz1'!I206</f>
        <v>0</v>
      </c>
      <c r="G215" s="25"/>
      <c r="H215" s="25"/>
      <c r="I215" s="18">
        <f t="shared" si="6"/>
        <v>0</v>
      </c>
      <c r="J215" s="18">
        <f>'[1]Arkusz1'!M206</f>
        <v>414431.6</v>
      </c>
      <c r="K215" s="22">
        <f>SUM(K216:K217)</f>
        <v>0</v>
      </c>
      <c r="L215" s="25"/>
      <c r="M215" s="18">
        <f t="shared" si="7"/>
        <v>414431.6</v>
      </c>
      <c r="N215" s="18">
        <f t="shared" si="5"/>
        <v>414431.6</v>
      </c>
    </row>
    <row r="216" spans="1:14" ht="39">
      <c r="A216" s="40"/>
      <c r="B216" s="48"/>
      <c r="C216" s="26">
        <v>6207</v>
      </c>
      <c r="D216" s="27" t="s">
        <v>27</v>
      </c>
      <c r="E216" s="18">
        <f>'[1]Arkusz1'!N207</f>
        <v>256732.6</v>
      </c>
      <c r="F216" s="18">
        <f>'[1]Arkusz1'!I207</f>
        <v>0</v>
      </c>
      <c r="G216" s="25"/>
      <c r="H216" s="25"/>
      <c r="I216" s="18">
        <f t="shared" si="6"/>
        <v>0</v>
      </c>
      <c r="J216" s="18">
        <f>'[1]Arkusz1'!M207</f>
        <v>256732.6</v>
      </c>
      <c r="K216" s="25"/>
      <c r="L216" s="25"/>
      <c r="M216" s="18">
        <f t="shared" si="7"/>
        <v>256732.6</v>
      </c>
      <c r="N216" s="18">
        <f t="shared" si="5"/>
        <v>256732.6</v>
      </c>
    </row>
    <row r="217" spans="1:14" ht="39">
      <c r="A217" s="40"/>
      <c r="B217" s="48"/>
      <c r="C217" s="26">
        <v>6208</v>
      </c>
      <c r="D217" s="27" t="s">
        <v>27</v>
      </c>
      <c r="E217" s="18">
        <f>'[1]Arkusz1'!N208</f>
        <v>157699</v>
      </c>
      <c r="F217" s="18">
        <f>'[1]Arkusz1'!I208</f>
        <v>0</v>
      </c>
      <c r="G217" s="25"/>
      <c r="H217" s="25"/>
      <c r="I217" s="18">
        <f>F217+G217-H217</f>
        <v>0</v>
      </c>
      <c r="J217" s="18">
        <f>'[1]Arkusz1'!M208</f>
        <v>157699</v>
      </c>
      <c r="K217" s="25"/>
      <c r="L217" s="25"/>
      <c r="M217" s="18">
        <f>J217+K217-L217</f>
        <v>157699</v>
      </c>
      <c r="N217" s="18">
        <f t="shared" si="5"/>
        <v>157699</v>
      </c>
    </row>
    <row r="218" spans="1:14" ht="16.5" customHeight="1">
      <c r="A218" s="40"/>
      <c r="B218" s="48"/>
      <c r="C218" s="26"/>
      <c r="D218" s="24"/>
      <c r="E218" s="18"/>
      <c r="F218" s="18"/>
      <c r="G218" s="25"/>
      <c r="H218" s="25"/>
      <c r="I218" s="18"/>
      <c r="J218" s="18"/>
      <c r="K218" s="25"/>
      <c r="L218" s="25"/>
      <c r="M218" s="18"/>
      <c r="N218" s="18"/>
    </row>
    <row r="219" spans="1:14" ht="18" customHeight="1">
      <c r="A219" s="40"/>
      <c r="B219" s="48"/>
      <c r="C219" s="77"/>
      <c r="D219" s="38" t="s">
        <v>175</v>
      </c>
      <c r="E219" s="18">
        <f>'[1]Arkusz1'!N210</f>
        <v>16680814.969999999</v>
      </c>
      <c r="F219" s="18">
        <f>'[1]Arkusz1'!I210</f>
        <v>14503042.02</v>
      </c>
      <c r="G219" s="18">
        <f>G17+G31+G43+G62+G80+G126+G139+G155+G194+G204+G214+G74+G23+G12</f>
        <v>20644</v>
      </c>
      <c r="H219" s="18">
        <f>H17+H31+H43+H62+H80+H126+H139+H155+H194+H204+H214+H74+H23+H12</f>
        <v>0</v>
      </c>
      <c r="I219" s="18">
        <f t="shared" si="6"/>
        <v>14523686.02</v>
      </c>
      <c r="J219" s="18">
        <f>'[1]Arkusz1'!M210</f>
        <v>2177772.9499999997</v>
      </c>
      <c r="K219" s="18">
        <f>K17+K31+K43+K62+K80+K126+K139+K155+K194+K204+K214+K74+K23+K12+K27</f>
        <v>0</v>
      </c>
      <c r="L219" s="18">
        <f>L17+L31+L43+L62+L80+L126+L139+L155+L194+L204+L214+L74+L23+L12</f>
        <v>0</v>
      </c>
      <c r="M219" s="18">
        <f t="shared" si="7"/>
        <v>2177772.9499999997</v>
      </c>
      <c r="N219" s="18">
        <f t="shared" si="5"/>
        <v>16701458.969999999</v>
      </c>
    </row>
    <row r="220" spans="1:14" ht="19.5" customHeight="1">
      <c r="A220" s="19"/>
      <c r="B220" s="35"/>
      <c r="C220" s="19"/>
      <c r="D220" s="78" t="s">
        <v>176</v>
      </c>
      <c r="E220" s="18">
        <f>'[1]Arkusz1'!N211</f>
        <v>3680138.64</v>
      </c>
      <c r="F220" s="18">
        <f>'[1]Arkusz1'!I211</f>
        <v>1813233</v>
      </c>
      <c r="G220" s="52"/>
      <c r="H220" s="52"/>
      <c r="I220" s="18">
        <f>I47+I67+I163+I169+I171+I175+I179+I184+I202+I192+I59+I197+I72</f>
        <v>1833877</v>
      </c>
      <c r="J220" s="18">
        <f>'[1]Arkusz1'!M211</f>
        <v>1866905.6400000001</v>
      </c>
      <c r="K220" s="52"/>
      <c r="L220" s="52"/>
      <c r="M220" s="18">
        <f>M15+M25+M54+M76+M216+M217+M29</f>
        <v>1866905.6400000001</v>
      </c>
      <c r="N220" s="18">
        <f t="shared" si="5"/>
        <v>3700782.64</v>
      </c>
    </row>
    <row r="221" spans="1:14" ht="30">
      <c r="A221" s="19"/>
      <c r="B221" s="35"/>
      <c r="C221" s="19"/>
      <c r="D221" s="79" t="s">
        <v>177</v>
      </c>
      <c r="E221" s="18">
        <f>'[1]Arkusz1'!N212</f>
        <v>1657941</v>
      </c>
      <c r="F221" s="18">
        <f>'[1]Arkusz1'!I212</f>
        <v>1657941</v>
      </c>
      <c r="G221" s="52"/>
      <c r="H221" s="52"/>
      <c r="I221" s="18">
        <f>I47+I67+I163+I169+I56+I72</f>
        <v>1662001</v>
      </c>
      <c r="J221" s="18">
        <f>'[1]Arkusz1'!M212</f>
        <v>0</v>
      </c>
      <c r="K221" s="52"/>
      <c r="L221" s="52"/>
      <c r="M221" s="18">
        <v>0</v>
      </c>
      <c r="N221" s="18">
        <f>I221+M221</f>
        <v>1662001</v>
      </c>
    </row>
    <row r="222" spans="1:14" ht="30">
      <c r="A222" s="19"/>
      <c r="B222" s="35"/>
      <c r="C222" s="19"/>
      <c r="D222" s="79" t="s">
        <v>178</v>
      </c>
      <c r="E222" s="18">
        <f>'[1]Arkusz1'!N213</f>
        <v>45932</v>
      </c>
      <c r="F222" s="18">
        <f>'[1]Arkusz1'!I213</f>
        <v>45932</v>
      </c>
      <c r="G222" s="52"/>
      <c r="H222" s="52"/>
      <c r="I222" s="18">
        <f>I202</f>
        <v>45932</v>
      </c>
      <c r="J222" s="18">
        <f>'[1]Arkusz1'!M213</f>
        <v>0</v>
      </c>
      <c r="K222" s="52"/>
      <c r="L222" s="52"/>
      <c r="M222" s="18">
        <v>0</v>
      </c>
      <c r="N222" s="18">
        <f>I222+M222</f>
        <v>45932</v>
      </c>
    </row>
    <row r="223" spans="1:14" ht="30">
      <c r="A223" s="19"/>
      <c r="B223" s="35"/>
      <c r="C223" s="19"/>
      <c r="D223" s="79" t="s">
        <v>179</v>
      </c>
      <c r="E223" s="18">
        <f>'[1]Arkusz1'!N214</f>
        <v>1716905.6400000001</v>
      </c>
      <c r="F223" s="18">
        <f>'[1]Arkusz1'!I214</f>
        <v>0</v>
      </c>
      <c r="G223" s="52"/>
      <c r="H223" s="52"/>
      <c r="I223" s="18">
        <v>0</v>
      </c>
      <c r="J223" s="18">
        <f>'[1]Arkusz1'!M214</f>
        <v>1716905.6400000001</v>
      </c>
      <c r="K223" s="52"/>
      <c r="L223" s="52"/>
      <c r="M223" s="18">
        <f>M15+M54+M76+M216+M217+M29</f>
        <v>1716905.6400000001</v>
      </c>
      <c r="N223" s="18">
        <f>I223+M223</f>
        <v>1716905.6400000001</v>
      </c>
    </row>
    <row r="224" spans="1:14" ht="20.25" customHeight="1">
      <c r="A224" s="19" t="s">
        <v>78</v>
      </c>
      <c r="B224" s="35"/>
      <c r="C224" s="19"/>
      <c r="D224" s="78" t="s">
        <v>180</v>
      </c>
      <c r="E224" s="18">
        <f>'[1]Arkusz1'!N215</f>
        <v>92645.84</v>
      </c>
      <c r="F224" s="18">
        <f>'[1]Arkusz1'!I215</f>
        <v>92645.84</v>
      </c>
      <c r="G224" s="52"/>
      <c r="H224" s="52"/>
      <c r="I224" s="18">
        <f>I115</f>
        <v>92645.84</v>
      </c>
      <c r="J224" s="18">
        <f>'[1]Arkusz1'!M215</f>
        <v>0</v>
      </c>
      <c r="K224" s="52"/>
      <c r="L224" s="52"/>
      <c r="M224" s="18">
        <v>0</v>
      </c>
      <c r="N224" s="18">
        <f>I224+M224</f>
        <v>92645.84</v>
      </c>
    </row>
    <row r="225" ht="15">
      <c r="D225" s="45"/>
    </row>
    <row r="226" ht="15">
      <c r="D226" s="45"/>
    </row>
    <row r="227" spans="2:4" ht="12.75">
      <c r="B227" s="1" t="s">
        <v>181</v>
      </c>
      <c r="D227" s="45"/>
    </row>
    <row r="228" ht="15">
      <c r="D228" s="45"/>
    </row>
    <row r="229" ht="15">
      <c r="D229" s="45"/>
    </row>
    <row r="230" spans="4:13" ht="15">
      <c r="D230" s="80"/>
      <c r="E230" s="81"/>
      <c r="F230" s="82"/>
      <c r="G230" s="82"/>
      <c r="H230" s="82"/>
      <c r="I230" s="82"/>
      <c r="J230" s="82"/>
      <c r="K230" s="82"/>
      <c r="L230" s="82"/>
      <c r="M230" s="82"/>
    </row>
    <row r="231" spans="4:13" ht="15">
      <c r="D231" s="80"/>
      <c r="E231" s="81"/>
      <c r="F231" s="82"/>
      <c r="G231" s="82"/>
      <c r="H231" s="82"/>
      <c r="I231" s="82"/>
      <c r="J231" s="82"/>
      <c r="K231" s="82"/>
      <c r="L231" s="82"/>
      <c r="M231" s="82"/>
    </row>
    <row r="232" ht="15">
      <c r="D232" s="45"/>
    </row>
    <row r="233" ht="15">
      <c r="D233" s="45"/>
    </row>
    <row r="234" ht="15">
      <c r="D234" s="45"/>
    </row>
    <row r="235" ht="15">
      <c r="D235" s="45"/>
    </row>
    <row r="236" ht="15">
      <c r="D236" s="45"/>
    </row>
    <row r="237" ht="15">
      <c r="D237" s="45"/>
    </row>
    <row r="238" ht="15">
      <c r="D238" s="45"/>
    </row>
    <row r="239" ht="15">
      <c r="D239" s="45"/>
    </row>
    <row r="240" ht="15">
      <c r="D240" s="45"/>
    </row>
    <row r="241" ht="15">
      <c r="D241" s="45"/>
    </row>
    <row r="242" ht="15">
      <c r="D242" s="45"/>
    </row>
    <row r="243" ht="15">
      <c r="D243" s="45"/>
    </row>
    <row r="244" ht="15">
      <c r="D244" s="45"/>
    </row>
    <row r="245" ht="15">
      <c r="D245" s="45"/>
    </row>
    <row r="246" ht="15">
      <c r="D246" s="45"/>
    </row>
    <row r="247" ht="15">
      <c r="D247" s="45"/>
    </row>
    <row r="248" ht="15">
      <c r="D248" s="45"/>
    </row>
    <row r="249" ht="15">
      <c r="D249" s="45"/>
    </row>
    <row r="250" ht="15">
      <c r="D250" s="45"/>
    </row>
    <row r="251" ht="15">
      <c r="D251" s="45"/>
    </row>
    <row r="252" ht="15">
      <c r="D252" s="45"/>
    </row>
    <row r="253" ht="15">
      <c r="D253" s="45"/>
    </row>
    <row r="254" ht="15">
      <c r="D254" s="45"/>
    </row>
    <row r="255" ht="15">
      <c r="D255" s="45"/>
    </row>
    <row r="256" ht="15">
      <c r="D256" s="45"/>
    </row>
    <row r="257" ht="15">
      <c r="D257" s="45"/>
    </row>
    <row r="258" ht="15">
      <c r="D258" s="45"/>
    </row>
    <row r="259" ht="15">
      <c r="D259" s="45"/>
    </row>
    <row r="260" ht="15">
      <c r="D260" s="45"/>
    </row>
    <row r="261" ht="15">
      <c r="D261" s="45"/>
    </row>
    <row r="262" ht="15">
      <c r="D262" s="45"/>
    </row>
    <row r="263" ht="15">
      <c r="D263" s="45"/>
    </row>
    <row r="264" ht="15">
      <c r="D264" s="45"/>
    </row>
    <row r="265" ht="15">
      <c r="D265" s="45"/>
    </row>
    <row r="266" ht="15">
      <c r="D266" s="45"/>
    </row>
    <row r="267" ht="15">
      <c r="D267" s="45"/>
    </row>
    <row r="268" ht="15">
      <c r="D268" s="45"/>
    </row>
    <row r="269" ht="15">
      <c r="D269" s="45"/>
    </row>
    <row r="270" ht="15">
      <c r="D270" s="45"/>
    </row>
    <row r="271" ht="15">
      <c r="D271" s="45"/>
    </row>
    <row r="272" ht="15">
      <c r="D272" s="45"/>
    </row>
    <row r="273" ht="15">
      <c r="D273" s="45"/>
    </row>
    <row r="274" ht="15">
      <c r="D274" s="45"/>
    </row>
    <row r="275" ht="15">
      <c r="D275" s="45"/>
    </row>
    <row r="276" ht="15">
      <c r="D276" s="45"/>
    </row>
    <row r="277" ht="15">
      <c r="D277" s="45"/>
    </row>
    <row r="278" ht="15">
      <c r="D278" s="45"/>
    </row>
    <row r="279" ht="15">
      <c r="D279" s="45"/>
    </row>
    <row r="280" ht="15">
      <c r="D280" s="45"/>
    </row>
    <row r="281" ht="15">
      <c r="D281" s="45"/>
    </row>
    <row r="282" ht="15"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</sheetData>
  <sheetProtection/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32" right="0.19" top="0.27" bottom="0.17" header="0.21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2011-05-10T06:52:26Z</cp:lastPrinted>
  <dcterms:created xsi:type="dcterms:W3CDTF">2011-05-10T06:50:45Z</dcterms:created>
  <dcterms:modified xsi:type="dcterms:W3CDTF">2011-05-12T07:15:59Z</dcterms:modified>
  <cp:category/>
  <cp:version/>
  <cp:contentType/>
  <cp:contentStatus/>
</cp:coreProperties>
</file>