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27795" windowHeight="1156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<sst xmlns="http://schemas.openxmlformats.org/spreadsheetml/2006/main" count="294" uniqueCount="202">
  <si>
    <t xml:space="preserve">Załącznik nr 1 do </t>
  </si>
  <si>
    <t>uchwały Rady Gminy Zaniemyśl</t>
  </si>
  <si>
    <t>w sprawie zmian w budżecie Gminy Zaniemyśl na rok 2011</t>
  </si>
  <si>
    <t xml:space="preserve">Dochody  budżetu  gminy  na  2011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</si>
  <si>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</si>
  <si>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</si>
  <si>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</si>
  <si>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</si>
  <si>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</si>
  <si>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</si>
  <si>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</si>
  <si>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</si>
  <si>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</si>
  <si>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</si>
  <si>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</si>
  <si>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</si>
  <si>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</si>
  <si>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</si>
  <si>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</si>
  <si>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</si>
  <si>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</si>
  <si>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</si>
  <si>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</si>
  <si>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</si>
  <si>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</si>
  <si>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</si>
  <si>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</si>
  <si>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</si>
  <si>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O1042</t>
  </si>
  <si>
    <t>Wyłączenie z produkcji gruntów rolnych</t>
  </si>
  <si>
    <t xml:space="preserve">Dotacja celowa otrzymana z tytułu pomocy fionansowej udzielanej między jednostkami samorzadu terytorialnego na dofinansowanie własnych zadań inwestycyjnych i zakupów inwestycyjnych 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</si>
  <si>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</si>
  <si>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</si>
  <si>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</si>
  <si>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</si>
  <si>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</si>
  <si>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</si>
  <si>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</si>
  <si>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</si>
  <si>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</si>
  <si>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</si>
  <si>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</si>
  <si>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</si>
  <si>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</si>
  <si>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</si>
  <si>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>Wpływy ze sprzedaży wyrobów</t>
  </si>
  <si>
    <t>O920</t>
  </si>
  <si>
    <t xml:space="preserve">Pozostałe  odsetki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</si>
  <si>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</si>
  <si>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</si>
  <si>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</si>
  <si>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</si>
  <si>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</si>
  <si>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</si>
  <si>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</si>
  <si>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</si>
  <si>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</si>
  <si>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</si>
  <si>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</si>
  <si>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 xml:space="preserve">ADMINISTRACJA   PUBLICZNA  </t>
  </si>
  <si>
    <t>Urzędy  Wojewódzkie</t>
  </si>
  <si>
    <t>Dochody jednostek samorządu terytorialnego związane z realizacją zadań z zakresu administracji rządowej oraz innych zadań zleconych ustawami</t>
  </si>
  <si>
    <t>Urzędy Gmin  /miast i miast na prawach powiatu/</t>
  </si>
  <si>
    <t>O690</t>
  </si>
  <si>
    <t>Wpływy z różnych opłat</t>
  </si>
  <si>
    <t>.0870</t>
  </si>
  <si>
    <t>Wpływy ze sprzedaży składników majątkowych</t>
  </si>
  <si>
    <t>.0970</t>
  </si>
  <si>
    <t>Wpływy z różnych dochodów</t>
  </si>
  <si>
    <t>Spis powszechny i inne</t>
  </si>
  <si>
    <t>O970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</si>
  <si>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</si>
  <si>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</si>
  <si>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</si>
  <si>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</si>
  <si>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do Sejmu i Senatu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</si>
  <si>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</si>
  <si>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</si>
  <si>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</si>
  <si>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</si>
  <si>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</si>
  <si>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</si>
  <si>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</si>
  <si>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</si>
  <si>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</si>
  <si>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</si>
  <si>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</si>
  <si>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</si>
  <si>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</si>
  <si>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</si>
  <si>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</si>
  <si>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</si>
  <si>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</si>
  <si>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</si>
  <si>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</si>
  <si>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</si>
  <si>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</si>
  <si>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</si>
  <si>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</si>
  <si>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</si>
  <si>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</si>
  <si>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</si>
  <si>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</si>
  <si>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</si>
  <si>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</si>
  <si>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</si>
  <si>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</si>
  <si>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</si>
  <si>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</si>
  <si>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</si>
  <si>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</si>
  <si>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</si>
  <si>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</si>
  <si>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</si>
  <si>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</si>
  <si>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</si>
  <si>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</si>
  <si>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</si>
  <si>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</si>
  <si>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</si>
  <si>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</si>
  <si>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</si>
  <si>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</si>
  <si>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</si>
  <si>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</si>
  <si>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</si>
  <si>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</si>
  <si>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</si>
  <si>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</si>
  <si>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</si>
  <si>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</si>
  <si>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</si>
  <si>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</si>
  <si>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</si>
  <si>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</si>
  <si>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</si>
  <si>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</si>
  <si>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</si>
  <si>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</si>
  <si>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</si>
  <si>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</si>
  <si>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</si>
  <si>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Dowożenie  uczniów  do  szkół</t>
  </si>
  <si>
    <t>O830</t>
  </si>
  <si>
    <t>Wpływy z usług</t>
  </si>
  <si>
    <t>Zespoły obsługi ekonomiczno-administracyjnej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</si>
  <si>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</si>
  <si>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</si>
  <si>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</si>
  <si>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</si>
  <si>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</si>
  <si>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.0920</t>
  </si>
  <si>
    <t>.0980</t>
  </si>
  <si>
    <t>Wpływy z tytułu zwrotów wypłaconych świadczeń z funduszu alimentacyjnego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</si>
  <si>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</si>
  <si>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</si>
  <si>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</si>
  <si>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</si>
  <si>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</si>
  <si>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</si>
  <si>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</si>
  <si>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</si>
  <si>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</si>
  <si>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</si>
  <si>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</si>
  <si>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</si>
  <si>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</si>
  <si>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</si>
  <si>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</si>
  <si>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</si>
  <si>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</si>
  <si>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</si>
  <si>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</si>
  <si>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</si>
  <si>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</si>
  <si>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O870</t>
  </si>
  <si>
    <t>Wpływ ze sprzedaży składników majatkowych</t>
  </si>
  <si>
    <t>GOSPODARKA  KOMUNALNA  I  OCHRONA   ŚRODOWISKA</t>
  </si>
  <si>
    <t xml:space="preserve">Zakłady  Gospodarki  Komunalnej </t>
  </si>
  <si>
    <t xml:space="preserve">Wpływy  do  budżetu  nadwyżki  środków  obrotowych   samorządowego zakładu  budżetowego </t>
  </si>
  <si>
    <t>Wpływy ze zwrotów dotacji oraz płatności, w tym wykorzystanych niezgodnie z przeznaczeniem lub wykorzystanych z naruszeniem procedur, o których mowa w art.. 184 ustawy, pobranych nienaleznie lub w nadmiernej wysokości, dotyczące dochodów majątkowych</t>
  </si>
  <si>
    <t>Wpływy i wydatki związane z gromadzeniem środków z opłat i kar za korzystanie ze środowiska</t>
  </si>
  <si>
    <t>Wpływy i wydatki związane z gromadzeniem środków z opłat  produktowych</t>
  </si>
  <si>
    <t>O400</t>
  </si>
  <si>
    <t xml:space="preserve">Wpływy z opłaty produktowej </t>
  </si>
  <si>
    <t>Wpływ ze sprzedaży składników majątkowych</t>
  </si>
  <si>
    <t>KULTURA  I  OCHRONA   DZIEDZICTWA  NARODOWEGO</t>
  </si>
  <si>
    <t>Domy i ośrodki  kultury,  świetlice  i  kluby</t>
  </si>
  <si>
    <t>KULTURA FIZYCZNA</t>
  </si>
  <si>
    <t>Zadania w zakresie kultury fizycznej</t>
  </si>
  <si>
    <t>Dotacja celowa otrzymana z tytułu pomocy finansowej udzielanej między jednostkami samorządu terytorialnego na dofinansowanie własnych zadań bieżących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</si>
  <si>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</si>
  <si>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</si>
  <si>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</si>
  <si>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</si>
  <si>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</si>
  <si>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</si>
  <si>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 xml:space="preserve">Sporządziła </t>
  </si>
  <si>
    <t>Skarbnik Gminy</t>
  </si>
  <si>
    <t>( - ) mgr Agnieszka Scheffler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</si>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</sst>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" fontId="3" fillId="0" borderId="1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4" fontId="7" fillId="0" borderId="17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7" fillId="33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35" borderId="18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4" fontId="3" fillId="34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" fontId="8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/>
    </xf>
    <xf numFmtId="4" fontId="7" fillId="35" borderId="17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0" borderId="17" xfId="0" applyFont="1" applyBorder="1" applyAlignment="1" quotePrefix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 quotePrefix="1">
      <alignment horizontal="left" wrapText="1"/>
    </xf>
    <xf numFmtId="0" fontId="8" fillId="34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left" wrapText="1"/>
    </xf>
    <xf numFmtId="1" fontId="4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2" fillId="0" borderId="0" xfId="0" applyFont="1" applyAlignment="1">
      <alignment/>
    </xf>
    <xf numFmtId="9" fontId="7" fillId="0" borderId="0" xfId="0" applyNumberFormat="1" applyFont="1" applyBorder="1" applyAlignment="1">
      <alignment/>
    </xf>
    <xf numFmtId="44" fontId="7" fillId="0" borderId="0" xfId="58" applyFont="1" applyFill="1" applyBorder="1" applyAlignment="1" applyProtection="1">
      <alignment/>
      <protection/>
    </xf>
    <xf numFmtId="9" fontId="7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zmiany%20bud&#380;etu%202011\z17.08.2011r\za&#322;.1-dochody%2017.08.2011r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zmiany%20bud&#380;etu%202010\28.06.2010r\1.dochody-28.06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7.08.2011r."/>
      <sheetName val="Arkusz3"/>
    </sheetNames>
    <sheetDataSet>
      <sheetData sheetId="1">
        <row r="12">
          <cell r="I12">
            <v>294632</v>
          </cell>
          <cell r="M12">
            <v>691998</v>
          </cell>
          <cell r="N12">
            <v>986630</v>
          </cell>
        </row>
        <row r="13">
          <cell r="I13">
            <v>120000</v>
          </cell>
          <cell r="M13">
            <v>559498</v>
          </cell>
          <cell r="N13">
            <v>679498</v>
          </cell>
        </row>
        <row r="14">
          <cell r="I14">
            <v>120000</v>
          </cell>
          <cell r="M14">
            <v>0</v>
          </cell>
          <cell r="N14">
            <v>120000</v>
          </cell>
        </row>
        <row r="15">
          <cell r="I15">
            <v>0</v>
          </cell>
          <cell r="M15">
            <v>559498</v>
          </cell>
          <cell r="N15">
            <v>559498</v>
          </cell>
        </row>
        <row r="17">
          <cell r="I17">
            <v>0</v>
          </cell>
          <cell r="M17">
            <v>132500</v>
          </cell>
          <cell r="N17">
            <v>132500</v>
          </cell>
        </row>
        <row r="18">
          <cell r="I18">
            <v>0</v>
          </cell>
          <cell r="M18">
            <v>132500</v>
          </cell>
          <cell r="N18">
            <v>132500</v>
          </cell>
        </row>
        <row r="20">
          <cell r="I20">
            <v>174632</v>
          </cell>
          <cell r="M20">
            <v>0</v>
          </cell>
          <cell r="N20">
            <v>174632</v>
          </cell>
        </row>
        <row r="23">
          <cell r="I23">
            <v>174632</v>
          </cell>
          <cell r="M23">
            <v>0</v>
          </cell>
          <cell r="N23">
            <v>174632</v>
          </cell>
        </row>
        <row r="25">
          <cell r="I25">
            <v>3015.31</v>
          </cell>
          <cell r="M25">
            <v>0</v>
          </cell>
          <cell r="N25">
            <v>3015.31</v>
          </cell>
        </row>
        <row r="26">
          <cell r="I26">
            <v>3015.31</v>
          </cell>
          <cell r="M26">
            <v>0</v>
          </cell>
          <cell r="N26">
            <v>3015.31</v>
          </cell>
        </row>
        <row r="29">
          <cell r="I29">
            <v>2000</v>
          </cell>
          <cell r="M29">
            <v>0</v>
          </cell>
          <cell r="N29">
            <v>2000</v>
          </cell>
        </row>
        <row r="30">
          <cell r="I30">
            <v>1000</v>
          </cell>
          <cell r="M30">
            <v>0</v>
          </cell>
          <cell r="N30">
            <v>1000</v>
          </cell>
        </row>
        <row r="31">
          <cell r="I31">
            <v>15.31</v>
          </cell>
          <cell r="M31">
            <v>0</v>
          </cell>
          <cell r="N31">
            <v>15.31</v>
          </cell>
        </row>
        <row r="33">
          <cell r="I33">
            <v>0</v>
          </cell>
          <cell r="M33">
            <v>85600.63</v>
          </cell>
          <cell r="N33">
            <v>85600.63</v>
          </cell>
        </row>
        <row r="34">
          <cell r="I34">
            <v>0</v>
          </cell>
          <cell r="M34">
            <v>85600.63</v>
          </cell>
          <cell r="N34">
            <v>85600.63</v>
          </cell>
        </row>
        <row r="35">
          <cell r="I35">
            <v>0</v>
          </cell>
          <cell r="M35">
            <v>85600.63</v>
          </cell>
          <cell r="N35">
            <v>85600.63</v>
          </cell>
        </row>
        <row r="37">
          <cell r="I37">
            <v>62367.93</v>
          </cell>
          <cell r="M37">
            <v>310977.54</v>
          </cell>
          <cell r="N37">
            <v>373345.47</v>
          </cell>
        </row>
        <row r="38">
          <cell r="I38">
            <v>62367.93</v>
          </cell>
          <cell r="M38">
            <v>310977.54</v>
          </cell>
          <cell r="N38">
            <v>373345.47</v>
          </cell>
        </row>
        <row r="39">
          <cell r="I39">
            <v>11090.43</v>
          </cell>
          <cell r="M39">
            <v>0</v>
          </cell>
          <cell r="N39">
            <v>11090.43</v>
          </cell>
        </row>
        <row r="42">
          <cell r="I42">
            <v>50277.5</v>
          </cell>
          <cell r="M42">
            <v>0</v>
          </cell>
          <cell r="N42">
            <v>50277.5</v>
          </cell>
        </row>
        <row r="44">
          <cell r="I44">
            <v>0</v>
          </cell>
          <cell r="M44">
            <v>10977.539999999999</v>
          </cell>
          <cell r="N44">
            <v>10977.539999999999</v>
          </cell>
        </row>
        <row r="46">
          <cell r="I46">
            <v>0</v>
          </cell>
          <cell r="M46">
            <v>300000</v>
          </cell>
          <cell r="N46">
            <v>300000</v>
          </cell>
        </row>
        <row r="47">
          <cell r="I47">
            <v>1000</v>
          </cell>
          <cell r="M47">
            <v>0</v>
          </cell>
          <cell r="N47">
            <v>1000</v>
          </cell>
        </row>
        <row r="49">
          <cell r="I49">
            <v>104900.72</v>
          </cell>
          <cell r="M49">
            <v>290617.63</v>
          </cell>
          <cell r="N49">
            <v>395518.35</v>
          </cell>
        </row>
        <row r="50">
          <cell r="I50">
            <v>54810</v>
          </cell>
          <cell r="M50">
            <v>0</v>
          </cell>
          <cell r="N50">
            <v>54810</v>
          </cell>
        </row>
        <row r="53">
          <cell r="I53">
            <v>54800</v>
          </cell>
          <cell r="M53">
            <v>0</v>
          </cell>
          <cell r="N53">
            <v>54800</v>
          </cell>
        </row>
        <row r="54">
          <cell r="I54">
            <v>10</v>
          </cell>
          <cell r="M54">
            <v>0</v>
          </cell>
          <cell r="N54">
            <v>10</v>
          </cell>
        </row>
        <row r="56">
          <cell r="I56">
            <v>19044.72</v>
          </cell>
          <cell r="M56">
            <v>290617.63</v>
          </cell>
          <cell r="N56">
            <v>309662.35</v>
          </cell>
        </row>
        <row r="57">
          <cell r="I57">
            <v>300</v>
          </cell>
          <cell r="M57">
            <v>0</v>
          </cell>
          <cell r="N57">
            <v>300</v>
          </cell>
        </row>
        <row r="60">
          <cell r="I60">
            <v>15654.72</v>
          </cell>
          <cell r="M60">
            <v>0</v>
          </cell>
          <cell r="N60">
            <v>15654.72</v>
          </cell>
        </row>
        <row r="61">
          <cell r="I61">
            <v>3090</v>
          </cell>
          <cell r="M61">
            <v>0</v>
          </cell>
          <cell r="N61">
            <v>3090</v>
          </cell>
        </row>
        <row r="62">
          <cell r="I62">
            <v>0</v>
          </cell>
          <cell r="M62">
            <v>290617.63</v>
          </cell>
          <cell r="N62">
            <v>290617.63</v>
          </cell>
        </row>
        <row r="64">
          <cell r="I64">
            <v>24046</v>
          </cell>
          <cell r="M64">
            <v>0</v>
          </cell>
          <cell r="N64">
            <v>24046</v>
          </cell>
        </row>
        <row r="67">
          <cell r="I67">
            <v>24046</v>
          </cell>
          <cell r="M67">
            <v>0</v>
          </cell>
          <cell r="N67">
            <v>24046</v>
          </cell>
        </row>
        <row r="69">
          <cell r="I69">
            <v>7000</v>
          </cell>
          <cell r="M69">
            <v>0</v>
          </cell>
          <cell r="N69">
            <v>7000</v>
          </cell>
        </row>
        <row r="70">
          <cell r="I70">
            <v>7000</v>
          </cell>
          <cell r="M70">
            <v>0</v>
          </cell>
          <cell r="N70">
            <v>7000</v>
          </cell>
        </row>
        <row r="73">
          <cell r="I73">
            <v>5090</v>
          </cell>
          <cell r="M73">
            <v>0</v>
          </cell>
          <cell r="N73">
            <v>5090</v>
          </cell>
        </row>
        <row r="75">
          <cell r="I75">
            <v>1030</v>
          </cell>
          <cell r="M75">
            <v>0</v>
          </cell>
          <cell r="N75">
            <v>1030</v>
          </cell>
        </row>
        <row r="78">
          <cell r="I78">
            <v>1030</v>
          </cell>
          <cell r="M78">
            <v>0</v>
          </cell>
          <cell r="N78">
            <v>1030</v>
          </cell>
        </row>
        <row r="80">
          <cell r="I80">
            <v>4060</v>
          </cell>
          <cell r="M80">
            <v>0</v>
          </cell>
          <cell r="N80">
            <v>4060</v>
          </cell>
        </row>
        <row r="83">
          <cell r="I83">
            <v>4060</v>
          </cell>
          <cell r="M83">
            <v>0</v>
          </cell>
          <cell r="N83">
            <v>4060</v>
          </cell>
        </row>
        <row r="85">
          <cell r="I85">
            <v>0</v>
          </cell>
          <cell r="M85">
            <v>173137.68</v>
          </cell>
          <cell r="N85">
            <v>173137.68</v>
          </cell>
        </row>
        <row r="86">
          <cell r="I86">
            <v>0</v>
          </cell>
          <cell r="M86">
            <v>173137.68</v>
          </cell>
          <cell r="N86">
            <v>173137.68</v>
          </cell>
        </row>
        <row r="87">
          <cell r="I87">
            <v>0</v>
          </cell>
          <cell r="M87">
            <v>173137.68</v>
          </cell>
          <cell r="N87">
            <v>173137.68</v>
          </cell>
        </row>
        <row r="91">
          <cell r="I91">
            <v>6559595.37</v>
          </cell>
          <cell r="M91">
            <v>0</v>
          </cell>
          <cell r="N91">
            <v>6559595.37</v>
          </cell>
        </row>
        <row r="92">
          <cell r="I92">
            <v>10500</v>
          </cell>
          <cell r="M92">
            <v>0</v>
          </cell>
          <cell r="N92">
            <v>10500</v>
          </cell>
        </row>
        <row r="94">
          <cell r="I94">
            <v>10000</v>
          </cell>
          <cell r="M94">
            <v>0</v>
          </cell>
          <cell r="N94">
            <v>10000</v>
          </cell>
        </row>
        <row r="95">
          <cell r="I95">
            <v>500</v>
          </cell>
          <cell r="M95">
            <v>0</v>
          </cell>
          <cell r="N95">
            <v>500</v>
          </cell>
        </row>
        <row r="99">
          <cell r="I99">
            <v>1368059</v>
          </cell>
          <cell r="M99">
            <v>0</v>
          </cell>
          <cell r="N99">
            <v>1368059</v>
          </cell>
        </row>
        <row r="100">
          <cell r="I100">
            <v>1193826</v>
          </cell>
          <cell r="M100">
            <v>0</v>
          </cell>
          <cell r="N100">
            <v>1193826</v>
          </cell>
        </row>
        <row r="101">
          <cell r="I101">
            <v>96918</v>
          </cell>
          <cell r="M101">
            <v>0</v>
          </cell>
          <cell r="N101">
            <v>96918</v>
          </cell>
        </row>
        <row r="102">
          <cell r="I102">
            <v>39298</v>
          </cell>
          <cell r="M102">
            <v>0</v>
          </cell>
          <cell r="N102">
            <v>39298</v>
          </cell>
        </row>
        <row r="103">
          <cell r="I103">
            <v>5011</v>
          </cell>
          <cell r="M103">
            <v>0</v>
          </cell>
          <cell r="N103">
            <v>5011</v>
          </cell>
        </row>
        <row r="104">
          <cell r="I104">
            <v>30000</v>
          </cell>
          <cell r="M104">
            <v>0</v>
          </cell>
          <cell r="N104">
            <v>30000</v>
          </cell>
        </row>
        <row r="105">
          <cell r="I105">
            <v>2000</v>
          </cell>
          <cell r="M105">
            <v>0</v>
          </cell>
          <cell r="N105">
            <v>2000</v>
          </cell>
        </row>
        <row r="106">
          <cell r="I106">
            <v>1006</v>
          </cell>
          <cell r="M106">
            <v>0</v>
          </cell>
          <cell r="N106">
            <v>1006</v>
          </cell>
        </row>
        <row r="111">
          <cell r="I111">
            <v>1741664.53</v>
          </cell>
          <cell r="M111">
            <v>0</v>
          </cell>
          <cell r="N111">
            <v>1741664.53</v>
          </cell>
        </row>
        <row r="112">
          <cell r="I112">
            <v>1117742</v>
          </cell>
          <cell r="M112">
            <v>0</v>
          </cell>
          <cell r="N112">
            <v>1117742</v>
          </cell>
        </row>
        <row r="113">
          <cell r="I113">
            <v>317696</v>
          </cell>
          <cell r="M113">
            <v>0</v>
          </cell>
          <cell r="N113">
            <v>317696</v>
          </cell>
        </row>
        <row r="114">
          <cell r="I114">
            <v>4521</v>
          </cell>
          <cell r="M114">
            <v>0</v>
          </cell>
          <cell r="N114">
            <v>4521</v>
          </cell>
        </row>
        <row r="115">
          <cell r="I115">
            <v>53055.53</v>
          </cell>
          <cell r="M115">
            <v>0</v>
          </cell>
          <cell r="N115">
            <v>53055.53</v>
          </cell>
        </row>
        <row r="116">
          <cell r="I116">
            <v>25000</v>
          </cell>
          <cell r="M116">
            <v>0</v>
          </cell>
          <cell r="N116">
            <v>25000</v>
          </cell>
        </row>
        <row r="117">
          <cell r="I117">
            <v>3650</v>
          </cell>
          <cell r="M117">
            <v>0</v>
          </cell>
          <cell r="N117">
            <v>3650</v>
          </cell>
        </row>
        <row r="118">
          <cell r="I118">
            <v>90000</v>
          </cell>
          <cell r="M118">
            <v>0</v>
          </cell>
          <cell r="N118">
            <v>90000</v>
          </cell>
        </row>
        <row r="119">
          <cell r="I119">
            <v>120000</v>
          </cell>
          <cell r="M119">
            <v>0</v>
          </cell>
          <cell r="N119">
            <v>120000</v>
          </cell>
        </row>
        <row r="120">
          <cell r="I120">
            <v>10000</v>
          </cell>
          <cell r="M120">
            <v>0</v>
          </cell>
          <cell r="N120">
            <v>10000</v>
          </cell>
        </row>
        <row r="123">
          <cell r="I123">
            <v>540645.84</v>
          </cell>
          <cell r="M123">
            <v>0</v>
          </cell>
          <cell r="N123">
            <v>540645.84</v>
          </cell>
        </row>
        <row r="124">
          <cell r="I124">
            <v>16000</v>
          </cell>
          <cell r="M124">
            <v>0</v>
          </cell>
          <cell r="N124">
            <v>16000</v>
          </cell>
        </row>
        <row r="125">
          <cell r="I125">
            <v>420000</v>
          </cell>
          <cell r="M125">
            <v>0</v>
          </cell>
          <cell r="N125">
            <v>420000</v>
          </cell>
        </row>
        <row r="126">
          <cell r="I126">
            <v>92645.84</v>
          </cell>
          <cell r="M126">
            <v>0</v>
          </cell>
          <cell r="N126">
            <v>92645.84</v>
          </cell>
        </row>
        <row r="128">
          <cell r="I128">
            <v>12000</v>
          </cell>
          <cell r="M128">
            <v>0</v>
          </cell>
          <cell r="N128">
            <v>12000</v>
          </cell>
        </row>
        <row r="130">
          <cell r="I130">
            <v>2895726</v>
          </cell>
          <cell r="M130">
            <v>0</v>
          </cell>
          <cell r="N130">
            <v>2895726</v>
          </cell>
        </row>
        <row r="131">
          <cell r="I131">
            <v>2853726</v>
          </cell>
          <cell r="M131">
            <v>0</v>
          </cell>
          <cell r="N131">
            <v>2853726</v>
          </cell>
        </row>
        <row r="132">
          <cell r="I132">
            <v>42000</v>
          </cell>
          <cell r="M132">
            <v>0</v>
          </cell>
          <cell r="N132">
            <v>42000</v>
          </cell>
        </row>
        <row r="134">
          <cell r="I134">
            <v>3000</v>
          </cell>
          <cell r="M134">
            <v>0</v>
          </cell>
          <cell r="N134">
            <v>3000</v>
          </cell>
        </row>
        <row r="135">
          <cell r="I135">
            <v>3000</v>
          </cell>
          <cell r="M135">
            <v>0</v>
          </cell>
          <cell r="N135">
            <v>3000</v>
          </cell>
        </row>
        <row r="137">
          <cell r="I137">
            <v>5541443</v>
          </cell>
          <cell r="M137">
            <v>0</v>
          </cell>
          <cell r="N137">
            <v>5541443</v>
          </cell>
        </row>
        <row r="138">
          <cell r="I138">
            <v>4833971</v>
          </cell>
          <cell r="M138">
            <v>0</v>
          </cell>
          <cell r="N138">
            <v>4833971</v>
          </cell>
        </row>
        <row r="139">
          <cell r="I139">
            <v>4833971</v>
          </cell>
          <cell r="M139">
            <v>0</v>
          </cell>
          <cell r="N139">
            <v>4833971</v>
          </cell>
        </row>
        <row r="141">
          <cell r="I141">
            <v>651312</v>
          </cell>
          <cell r="M141">
            <v>0</v>
          </cell>
          <cell r="N141">
            <v>651312</v>
          </cell>
        </row>
        <row r="142">
          <cell r="I142">
            <v>651312</v>
          </cell>
          <cell r="M142">
            <v>0</v>
          </cell>
          <cell r="N142">
            <v>651312</v>
          </cell>
        </row>
        <row r="144">
          <cell r="I144">
            <v>40000</v>
          </cell>
          <cell r="M144">
            <v>0</v>
          </cell>
          <cell r="N144">
            <v>40000</v>
          </cell>
        </row>
        <row r="145">
          <cell r="I145">
            <v>40000</v>
          </cell>
          <cell r="M145">
            <v>0</v>
          </cell>
          <cell r="N145">
            <v>40000</v>
          </cell>
        </row>
        <row r="147">
          <cell r="I147">
            <v>16160</v>
          </cell>
          <cell r="M147">
            <v>0</v>
          </cell>
          <cell r="N147">
            <v>16160</v>
          </cell>
        </row>
        <row r="148">
          <cell r="I148">
            <v>16160</v>
          </cell>
          <cell r="M148">
            <v>0</v>
          </cell>
          <cell r="N148">
            <v>16160</v>
          </cell>
        </row>
        <row r="150">
          <cell r="I150">
            <v>358168</v>
          </cell>
          <cell r="M150">
            <v>0</v>
          </cell>
          <cell r="N150">
            <v>358168</v>
          </cell>
        </row>
        <row r="151">
          <cell r="I151">
            <v>21148</v>
          </cell>
          <cell r="M151">
            <v>0</v>
          </cell>
          <cell r="N151">
            <v>21148</v>
          </cell>
        </row>
        <row r="154">
          <cell r="I154">
            <v>21148</v>
          </cell>
          <cell r="M154">
            <v>0</v>
          </cell>
          <cell r="N154">
            <v>21148</v>
          </cell>
        </row>
        <row r="156">
          <cell r="I156">
            <v>7200</v>
          </cell>
          <cell r="M156">
            <v>0</v>
          </cell>
          <cell r="N156">
            <v>7200</v>
          </cell>
        </row>
        <row r="157">
          <cell r="I157">
            <v>7200</v>
          </cell>
          <cell r="M157">
            <v>0</v>
          </cell>
          <cell r="N157">
            <v>7200</v>
          </cell>
        </row>
        <row r="159">
          <cell r="I159">
            <v>865</v>
          </cell>
          <cell r="M159">
            <v>0</v>
          </cell>
          <cell r="N159">
            <v>865</v>
          </cell>
        </row>
        <row r="160">
          <cell r="I160">
            <v>780</v>
          </cell>
          <cell r="M160">
            <v>0</v>
          </cell>
          <cell r="N160">
            <v>780</v>
          </cell>
        </row>
        <row r="161">
          <cell r="I161">
            <v>85</v>
          </cell>
          <cell r="M161">
            <v>0</v>
          </cell>
          <cell r="N161">
            <v>85</v>
          </cell>
        </row>
        <row r="163">
          <cell r="I163">
            <v>328955</v>
          </cell>
          <cell r="M163">
            <v>0</v>
          </cell>
          <cell r="N163">
            <v>328955</v>
          </cell>
        </row>
        <row r="164">
          <cell r="I164">
            <v>328955</v>
          </cell>
          <cell r="M164">
            <v>0</v>
          </cell>
          <cell r="N164">
            <v>328955</v>
          </cell>
        </row>
        <row r="166">
          <cell r="I166">
            <v>1750814</v>
          </cell>
          <cell r="M166">
            <v>0</v>
          </cell>
          <cell r="N166">
            <v>1750814</v>
          </cell>
        </row>
        <row r="168">
          <cell r="I168">
            <v>1601179</v>
          </cell>
          <cell r="M168">
            <v>0</v>
          </cell>
          <cell r="N168">
            <v>1601179</v>
          </cell>
        </row>
        <row r="169">
          <cell r="I169">
            <v>1000</v>
          </cell>
          <cell r="M169">
            <v>0</v>
          </cell>
          <cell r="N169">
            <v>1000</v>
          </cell>
        </row>
        <row r="170">
          <cell r="I170">
            <v>4000</v>
          </cell>
          <cell r="M170">
            <v>0</v>
          </cell>
          <cell r="N170">
            <v>4000</v>
          </cell>
        </row>
        <row r="171">
          <cell r="I171">
            <v>5000</v>
          </cell>
          <cell r="M171">
            <v>0</v>
          </cell>
          <cell r="N171">
            <v>5000</v>
          </cell>
        </row>
        <row r="174">
          <cell r="I174">
            <v>1591179</v>
          </cell>
          <cell r="M174">
            <v>0</v>
          </cell>
          <cell r="N174">
            <v>1591179</v>
          </cell>
        </row>
        <row r="177">
          <cell r="I177">
            <v>3008</v>
          </cell>
          <cell r="M177">
            <v>0</v>
          </cell>
          <cell r="N177">
            <v>3008</v>
          </cell>
        </row>
        <row r="180">
          <cell r="I180">
            <v>1124</v>
          </cell>
          <cell r="M180">
            <v>0</v>
          </cell>
          <cell r="N180">
            <v>1124</v>
          </cell>
        </row>
        <row r="182">
          <cell r="I182">
            <v>1884</v>
          </cell>
          <cell r="M182">
            <v>0</v>
          </cell>
          <cell r="N182">
            <v>1884</v>
          </cell>
        </row>
        <row r="184">
          <cell r="I184">
            <v>28063</v>
          </cell>
          <cell r="M184">
            <v>0</v>
          </cell>
          <cell r="N184">
            <v>28063</v>
          </cell>
        </row>
        <row r="186">
          <cell r="I186">
            <v>28063</v>
          </cell>
          <cell r="M186">
            <v>0</v>
          </cell>
          <cell r="N186">
            <v>28063</v>
          </cell>
        </row>
        <row r="188">
          <cell r="I188">
            <v>19186</v>
          </cell>
          <cell r="M188">
            <v>0</v>
          </cell>
          <cell r="N188">
            <v>19186</v>
          </cell>
        </row>
        <row r="190">
          <cell r="I190">
            <v>19186</v>
          </cell>
          <cell r="M190">
            <v>0</v>
          </cell>
          <cell r="N190">
            <v>19186</v>
          </cell>
        </row>
        <row r="192">
          <cell r="I192">
            <v>46167</v>
          </cell>
          <cell r="M192">
            <v>0</v>
          </cell>
          <cell r="N192">
            <v>46167</v>
          </cell>
        </row>
        <row r="193">
          <cell r="I193">
            <v>140</v>
          </cell>
          <cell r="M193">
            <v>0</v>
          </cell>
          <cell r="N193">
            <v>140</v>
          </cell>
        </row>
        <row r="195">
          <cell r="I195">
            <v>46027</v>
          </cell>
          <cell r="M195">
            <v>0</v>
          </cell>
          <cell r="N195">
            <v>46027</v>
          </cell>
        </row>
        <row r="197">
          <cell r="I197">
            <v>9100</v>
          </cell>
          <cell r="M197">
            <v>0</v>
          </cell>
          <cell r="N197">
            <v>9100</v>
          </cell>
        </row>
        <row r="198">
          <cell r="I198">
            <v>9100</v>
          </cell>
          <cell r="M198">
            <v>0</v>
          </cell>
          <cell r="N198">
            <v>9100</v>
          </cell>
        </row>
        <row r="200">
          <cell r="I200">
            <v>44111</v>
          </cell>
          <cell r="M200">
            <v>0</v>
          </cell>
          <cell r="N200">
            <v>44111</v>
          </cell>
        </row>
        <row r="201">
          <cell r="I201">
            <v>17040</v>
          </cell>
          <cell r="M201">
            <v>0</v>
          </cell>
          <cell r="N201">
            <v>17040</v>
          </cell>
        </row>
        <row r="203">
          <cell r="I203">
            <v>27071</v>
          </cell>
          <cell r="M203">
            <v>0</v>
          </cell>
          <cell r="N203">
            <v>27071</v>
          </cell>
        </row>
        <row r="205">
          <cell r="I205">
            <v>117506</v>
          </cell>
          <cell r="M205">
            <v>22000</v>
          </cell>
          <cell r="N205">
            <v>139506</v>
          </cell>
        </row>
        <row r="206">
          <cell r="I206">
            <v>30959</v>
          </cell>
          <cell r="M206">
            <v>0</v>
          </cell>
          <cell r="N206">
            <v>30959</v>
          </cell>
        </row>
        <row r="208">
          <cell r="I208">
            <v>30959</v>
          </cell>
          <cell r="M208">
            <v>0</v>
          </cell>
          <cell r="N208">
            <v>30959</v>
          </cell>
        </row>
        <row r="210">
          <cell r="I210">
            <v>86547</v>
          </cell>
          <cell r="M210">
            <v>0</v>
          </cell>
          <cell r="N210">
            <v>86547</v>
          </cell>
        </row>
        <row r="211">
          <cell r="I211">
            <v>37000</v>
          </cell>
          <cell r="M211">
            <v>0</v>
          </cell>
          <cell r="N211">
            <v>37000</v>
          </cell>
        </row>
        <row r="213">
          <cell r="I213">
            <v>49547</v>
          </cell>
          <cell r="M213">
            <v>0</v>
          </cell>
          <cell r="N213">
            <v>49547</v>
          </cell>
        </row>
        <row r="215">
          <cell r="I215">
            <v>0</v>
          </cell>
          <cell r="M215">
            <v>22000</v>
          </cell>
          <cell r="N215">
            <v>22000</v>
          </cell>
        </row>
        <row r="216">
          <cell r="I216">
            <v>0</v>
          </cell>
          <cell r="M216">
            <v>22000</v>
          </cell>
          <cell r="N216">
            <v>22000</v>
          </cell>
        </row>
        <row r="218">
          <cell r="I218">
            <v>24000</v>
          </cell>
          <cell r="M218">
            <v>87500</v>
          </cell>
          <cell r="N218">
            <v>111500</v>
          </cell>
        </row>
        <row r="219">
          <cell r="I219">
            <v>10000</v>
          </cell>
          <cell r="M219">
            <v>74000</v>
          </cell>
          <cell r="N219">
            <v>84000</v>
          </cell>
        </row>
        <row r="220">
          <cell r="I220">
            <v>10000</v>
          </cell>
          <cell r="M220">
            <v>0</v>
          </cell>
          <cell r="N220">
            <v>10000</v>
          </cell>
        </row>
        <row r="221">
          <cell r="I221">
            <v>0</v>
          </cell>
          <cell r="M221">
            <v>74000</v>
          </cell>
          <cell r="N221">
            <v>74000</v>
          </cell>
        </row>
        <row r="223">
          <cell r="I223">
            <v>13000</v>
          </cell>
          <cell r="M223">
            <v>0</v>
          </cell>
          <cell r="N223">
            <v>13000</v>
          </cell>
        </row>
        <row r="224">
          <cell r="I224">
            <v>13000</v>
          </cell>
          <cell r="M224">
            <v>0</v>
          </cell>
          <cell r="N224">
            <v>13000</v>
          </cell>
        </row>
        <row r="226">
          <cell r="I226">
            <v>1000</v>
          </cell>
          <cell r="M226">
            <v>0</v>
          </cell>
          <cell r="N226">
            <v>1000</v>
          </cell>
        </row>
        <row r="227">
          <cell r="I227">
            <v>1000</v>
          </cell>
          <cell r="M227">
            <v>0</v>
          </cell>
          <cell r="N227">
            <v>1000</v>
          </cell>
        </row>
        <row r="229">
          <cell r="I229">
            <v>0</v>
          </cell>
          <cell r="M229">
            <v>13500</v>
          </cell>
          <cell r="N229">
            <v>13500</v>
          </cell>
        </row>
        <row r="230">
          <cell r="I230">
            <v>0</v>
          </cell>
          <cell r="M230">
            <v>13500</v>
          </cell>
          <cell r="N230">
            <v>13500</v>
          </cell>
        </row>
        <row r="232">
          <cell r="I232">
            <v>0</v>
          </cell>
          <cell r="M232">
            <v>313758.75</v>
          </cell>
          <cell r="N232">
            <v>313758.75</v>
          </cell>
        </row>
        <row r="233">
          <cell r="I233">
            <v>0</v>
          </cell>
          <cell r="M233">
            <v>313758.75</v>
          </cell>
          <cell r="N233">
            <v>313758.75</v>
          </cell>
        </row>
        <row r="234">
          <cell r="I234">
            <v>0</v>
          </cell>
          <cell r="M234">
            <v>156059.75</v>
          </cell>
          <cell r="N234">
            <v>156059.75</v>
          </cell>
        </row>
        <row r="235">
          <cell r="I235">
            <v>0</v>
          </cell>
          <cell r="M235">
            <v>157699</v>
          </cell>
          <cell r="N235">
            <v>157699</v>
          </cell>
        </row>
        <row r="237">
          <cell r="I237">
            <v>15000</v>
          </cell>
          <cell r="M237">
            <v>0</v>
          </cell>
          <cell r="N237">
            <v>15000</v>
          </cell>
        </row>
        <row r="238">
          <cell r="I238">
            <v>15000</v>
          </cell>
          <cell r="M238">
            <v>0</v>
          </cell>
          <cell r="N238">
            <v>15000</v>
          </cell>
        </row>
        <row r="239">
          <cell r="I239">
            <v>15000</v>
          </cell>
          <cell r="M239">
            <v>0</v>
          </cell>
          <cell r="N239">
            <v>15000</v>
          </cell>
        </row>
        <row r="241">
          <cell r="I241">
            <v>14836532.33</v>
          </cell>
          <cell r="M241">
            <v>1975590.2299999995</v>
          </cell>
          <cell r="N241">
            <v>16812122.56</v>
          </cell>
        </row>
        <row r="242">
          <cell r="I242">
            <v>2068608</v>
          </cell>
          <cell r="M242">
            <v>1555112.69</v>
          </cell>
          <cell r="N242">
            <v>3623720.69</v>
          </cell>
        </row>
        <row r="243">
          <cell r="I243">
            <v>1850871</v>
          </cell>
          <cell r="M243">
            <v>0</v>
          </cell>
          <cell r="N243">
            <v>1850871</v>
          </cell>
        </row>
        <row r="244">
          <cell r="I244">
            <v>64547</v>
          </cell>
          <cell r="M244">
            <v>132500</v>
          </cell>
          <cell r="N244">
            <v>197047</v>
          </cell>
        </row>
        <row r="245">
          <cell r="I245">
            <v>0</v>
          </cell>
          <cell r="M245">
            <v>1422612.69</v>
          </cell>
          <cell r="N245">
            <v>1422612.69</v>
          </cell>
        </row>
        <row r="246">
          <cell r="I246">
            <v>92645.84</v>
          </cell>
          <cell r="M246">
            <v>0</v>
          </cell>
          <cell r="N246">
            <v>92645.84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06.2010r."/>
      <sheetName val="Arkusz3"/>
    </sheetNames>
    <sheetDataSet>
      <sheetData sheetId="0">
        <row r="210">
          <cell r="M210">
            <v>0</v>
          </cell>
        </row>
        <row r="212">
          <cell r="M212">
            <v>0</v>
          </cell>
        </row>
        <row r="213">
          <cell r="M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1"/>
  <sheetViews>
    <sheetView tabSelected="1" zoomScalePageLayoutView="0" workbookViewId="0" topLeftCell="A249">
      <selection activeCell="B263" sqref="B263:M267"/>
    </sheetView>
  </sheetViews>
  <sheetFormatPr defaultColWidth="9.140625" defaultRowHeight="15"/>
  <cols>
    <col min="1" max="1" width="6.003906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5.75">
      <c r="A8" s="113" t="s">
        <v>5</v>
      </c>
      <c r="B8" s="113" t="s">
        <v>6</v>
      </c>
      <c r="C8" s="114" t="s">
        <v>7</v>
      </c>
      <c r="D8" s="115" t="s">
        <v>8</v>
      </c>
      <c r="E8" s="116" t="s">
        <v>9</v>
      </c>
      <c r="F8" s="116"/>
      <c r="G8" s="116"/>
      <c r="H8" s="116"/>
      <c r="I8" s="116"/>
      <c r="J8" s="116"/>
      <c r="K8" s="116"/>
      <c r="L8" s="116"/>
      <c r="M8" s="116"/>
      <c r="N8" s="116"/>
    </row>
    <row r="9" spans="1:14" ht="12.75">
      <c r="A9" s="113"/>
      <c r="B9" s="113"/>
      <c r="C9" s="113"/>
      <c r="D9" s="113"/>
      <c r="E9" s="117" t="s">
        <v>10</v>
      </c>
      <c r="F9" s="113" t="s">
        <v>11</v>
      </c>
      <c r="G9" s="113"/>
      <c r="H9" s="113"/>
      <c r="I9" s="113"/>
      <c r="J9" s="113"/>
      <c r="K9" s="113"/>
      <c r="L9" s="113"/>
      <c r="M9" s="113"/>
      <c r="N9" s="118" t="s">
        <v>12</v>
      </c>
    </row>
    <row r="10" spans="1:14" ht="48">
      <c r="A10" s="113"/>
      <c r="B10" s="113"/>
      <c r="C10" s="113"/>
      <c r="D10" s="113"/>
      <c r="E10" s="117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  <c r="N10" s="118"/>
    </row>
    <row r="11" spans="1:14" s="4" customFormat="1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2">
        <v>6</v>
      </c>
      <c r="G11" s="12">
        <v>7</v>
      </c>
      <c r="H11" s="12">
        <v>8</v>
      </c>
      <c r="I11" s="13">
        <v>9</v>
      </c>
      <c r="J11" s="14">
        <v>10</v>
      </c>
      <c r="K11" s="12">
        <v>11</v>
      </c>
      <c r="L11" s="12">
        <v>12</v>
      </c>
      <c r="M11" s="13">
        <v>13</v>
      </c>
      <c r="N11" s="14">
        <v>14</v>
      </c>
    </row>
    <row r="12" spans="1:14" s="4" customFormat="1" ht="12.75">
      <c r="A12" s="15" t="s">
        <v>21</v>
      </c>
      <c r="B12" s="15"/>
      <c r="C12" s="15"/>
      <c r="D12" s="16" t="s">
        <v>22</v>
      </c>
      <c r="E12" s="17">
        <f>'[1]17.08.2011r.'!N12</f>
        <v>986630</v>
      </c>
      <c r="F12" s="17">
        <f>'[1]17.08.2011r.'!I12</f>
        <v>294632</v>
      </c>
      <c r="G12" s="17">
        <f>G13+G20</f>
        <v>0</v>
      </c>
      <c r="H12" s="17">
        <f>H13+H20</f>
        <v>0</v>
      </c>
      <c r="I12" s="17">
        <f>F12+G12-H12</f>
        <v>294632</v>
      </c>
      <c r="J12" s="17">
        <f>'[1]17.08.2011r.'!M12</f>
        <v>691998</v>
      </c>
      <c r="K12" s="17">
        <f>K13+K17+K20</f>
        <v>0</v>
      </c>
      <c r="L12" s="17">
        <f>L13+L17+L20</f>
        <v>0</v>
      </c>
      <c r="M12" s="17">
        <f aca="true" t="shared" si="0" ref="M12:M18">J12+K12-L12</f>
        <v>691998</v>
      </c>
      <c r="N12" s="17">
        <f aca="true" t="shared" si="1" ref="N12:N18">I12+M12</f>
        <v>986630</v>
      </c>
    </row>
    <row r="13" spans="1:14" s="4" customFormat="1" ht="12.75">
      <c r="A13" s="18"/>
      <c r="B13" s="19" t="s">
        <v>23</v>
      </c>
      <c r="C13" s="19"/>
      <c r="D13" s="20" t="s">
        <v>24</v>
      </c>
      <c r="E13" s="17">
        <f>'[1]17.08.2011r.'!N13</f>
        <v>679498</v>
      </c>
      <c r="F13" s="17">
        <f>'[1]17.08.2011r.'!I13</f>
        <v>120000</v>
      </c>
      <c r="G13" s="21">
        <f>SUM(G14:G15)</f>
        <v>0</v>
      </c>
      <c r="H13" s="21">
        <f>SUM(H14:H23)</f>
        <v>0</v>
      </c>
      <c r="I13" s="17">
        <f>F13+G13-H13</f>
        <v>120000</v>
      </c>
      <c r="J13" s="17">
        <f>'[1]17.08.2011r.'!M13</f>
        <v>559498</v>
      </c>
      <c r="K13" s="21">
        <f>SUM(K15:K15)</f>
        <v>0</v>
      </c>
      <c r="L13" s="21">
        <f>SUM(L15:L15)</f>
        <v>0</v>
      </c>
      <c r="M13" s="17">
        <f t="shared" si="0"/>
        <v>559498</v>
      </c>
      <c r="N13" s="17">
        <f t="shared" si="1"/>
        <v>679498</v>
      </c>
    </row>
    <row r="14" spans="1:14" s="4" customFormat="1" ht="12.75">
      <c r="A14" s="18"/>
      <c r="B14" s="19"/>
      <c r="C14" s="22" t="s">
        <v>25</v>
      </c>
      <c r="D14" s="23" t="s">
        <v>26</v>
      </c>
      <c r="E14" s="17">
        <f>'[1]17.08.2011r.'!N14</f>
        <v>120000</v>
      </c>
      <c r="F14" s="17">
        <f>'[1]17.08.2011r.'!I14</f>
        <v>120000</v>
      </c>
      <c r="G14" s="24"/>
      <c r="H14" s="21"/>
      <c r="I14" s="17">
        <f>F14+G14-H14</f>
        <v>120000</v>
      </c>
      <c r="J14" s="17">
        <f>'[1]17.08.2011r.'!M14</f>
        <v>0</v>
      </c>
      <c r="K14" s="21"/>
      <c r="L14" s="21"/>
      <c r="M14" s="17">
        <f t="shared" si="0"/>
        <v>0</v>
      </c>
      <c r="N14" s="17">
        <f t="shared" si="1"/>
        <v>120000</v>
      </c>
    </row>
    <row r="15" spans="1:14" s="4" customFormat="1" ht="38.25">
      <c r="A15" s="18"/>
      <c r="B15" s="25"/>
      <c r="C15" s="25">
        <v>6208</v>
      </c>
      <c r="D15" s="26" t="s">
        <v>27</v>
      </c>
      <c r="E15" s="17">
        <f>'[1]17.08.2011r.'!N15</f>
        <v>559498</v>
      </c>
      <c r="F15" s="17">
        <f>'[1]17.08.2011r.'!I15</f>
        <v>0</v>
      </c>
      <c r="G15" s="24"/>
      <c r="H15" s="24"/>
      <c r="I15" s="17">
        <f>F15+G15-H15</f>
        <v>0</v>
      </c>
      <c r="J15" s="17">
        <f>'[1]17.08.2011r.'!M15</f>
        <v>559498</v>
      </c>
      <c r="K15" s="24"/>
      <c r="L15" s="24"/>
      <c r="M15" s="17">
        <f t="shared" si="0"/>
        <v>559498</v>
      </c>
      <c r="N15" s="17">
        <f t="shared" si="1"/>
        <v>559498</v>
      </c>
    </row>
    <row r="16" spans="1:14" s="4" customFormat="1" ht="12.75">
      <c r="A16" s="27"/>
      <c r="B16" s="28"/>
      <c r="C16" s="29"/>
      <c r="D16" s="30"/>
      <c r="E16" s="17"/>
      <c r="F16" s="17"/>
      <c r="G16" s="31"/>
      <c r="H16" s="31"/>
      <c r="I16" s="17"/>
      <c r="J16" s="17"/>
      <c r="K16" s="31"/>
      <c r="L16" s="31"/>
      <c r="M16" s="17">
        <f t="shared" si="0"/>
        <v>0</v>
      </c>
      <c r="N16" s="17">
        <f t="shared" si="1"/>
        <v>0</v>
      </c>
    </row>
    <row r="17" spans="1:14" s="36" customFormat="1" ht="12.75">
      <c r="A17" s="32"/>
      <c r="B17" s="33" t="s">
        <v>28</v>
      </c>
      <c r="C17" s="33"/>
      <c r="D17" s="34" t="s">
        <v>29</v>
      </c>
      <c r="E17" s="17">
        <f>'[1]17.08.2011r.'!N17</f>
        <v>132500</v>
      </c>
      <c r="F17" s="17">
        <f>'[1]17.08.2011r.'!I17</f>
        <v>0</v>
      </c>
      <c r="G17" s="35"/>
      <c r="H17" s="35"/>
      <c r="I17" s="17">
        <f>F17+G17-H17</f>
        <v>0</v>
      </c>
      <c r="J17" s="17">
        <f>'[1]17.08.2011r.'!M17</f>
        <v>132500</v>
      </c>
      <c r="K17" s="35">
        <f>SUM(K18)</f>
        <v>0</v>
      </c>
      <c r="L17" s="35">
        <f>SUM(L18)</f>
        <v>0</v>
      </c>
      <c r="M17" s="17">
        <f t="shared" si="0"/>
        <v>132500</v>
      </c>
      <c r="N17" s="17">
        <f t="shared" si="1"/>
        <v>132500</v>
      </c>
    </row>
    <row r="18" spans="1:14" s="4" customFormat="1" ht="38.25">
      <c r="A18" s="37"/>
      <c r="B18" s="38"/>
      <c r="C18" s="38">
        <v>6300</v>
      </c>
      <c r="D18" s="39" t="s">
        <v>30</v>
      </c>
      <c r="E18" s="17">
        <f>'[1]17.08.2011r.'!N18</f>
        <v>132500</v>
      </c>
      <c r="F18" s="17">
        <f>'[1]17.08.2011r.'!I18</f>
        <v>0</v>
      </c>
      <c r="G18" s="40"/>
      <c r="H18" s="40"/>
      <c r="I18" s="17">
        <f>F18+G18-H18</f>
        <v>0</v>
      </c>
      <c r="J18" s="17">
        <f>'[1]17.08.2011r.'!M18</f>
        <v>132500</v>
      </c>
      <c r="K18" s="40"/>
      <c r="L18" s="40"/>
      <c r="M18" s="17">
        <f t="shared" si="0"/>
        <v>132500</v>
      </c>
      <c r="N18" s="17">
        <f t="shared" si="1"/>
        <v>132500</v>
      </c>
    </row>
    <row r="19" spans="1:14" s="4" customFormat="1" ht="12.75">
      <c r="A19" s="37"/>
      <c r="B19" s="38"/>
      <c r="C19" s="38"/>
      <c r="D19" s="39"/>
      <c r="E19" s="17"/>
      <c r="F19" s="17"/>
      <c r="G19" s="40"/>
      <c r="H19" s="40"/>
      <c r="I19" s="41"/>
      <c r="J19" s="17"/>
      <c r="K19" s="40"/>
      <c r="L19" s="40"/>
      <c r="M19" s="41"/>
      <c r="N19" s="41"/>
    </row>
    <row r="20" spans="1:14" ht="12.75">
      <c r="A20" s="42"/>
      <c r="B20" s="43" t="s">
        <v>31</v>
      </c>
      <c r="C20" s="44"/>
      <c r="D20" s="45" t="s">
        <v>32</v>
      </c>
      <c r="E20" s="17">
        <f>'[1]17.08.2011r.'!N20</f>
        <v>174632</v>
      </c>
      <c r="F20" s="17">
        <f>'[1]17.08.2011r.'!I20</f>
        <v>174632</v>
      </c>
      <c r="G20" s="46">
        <f>SUM(G21:G23)</f>
        <v>0</v>
      </c>
      <c r="H20" s="46">
        <f>SUM(H21:H23)</f>
        <v>0</v>
      </c>
      <c r="I20" s="47">
        <f>F20+G20-H20</f>
        <v>174632</v>
      </c>
      <c r="J20" s="17">
        <f>'[1]17.08.2011r.'!M20</f>
        <v>0</v>
      </c>
      <c r="K20" s="46"/>
      <c r="L20" s="46"/>
      <c r="M20" s="47">
        <f>J20+K20-L20</f>
        <v>0</v>
      </c>
      <c r="N20" s="47">
        <f>I20+M20</f>
        <v>174632</v>
      </c>
    </row>
    <row r="21" spans="1:14" s="4" customFormat="1" ht="12.75">
      <c r="A21" s="48"/>
      <c r="B21" s="49"/>
      <c r="C21" s="18"/>
      <c r="D21" s="50" t="s">
        <v>33</v>
      </c>
      <c r="E21" s="17"/>
      <c r="F21" s="17"/>
      <c r="G21" s="51"/>
      <c r="H21" s="51"/>
      <c r="I21" s="17"/>
      <c r="J21" s="17"/>
      <c r="K21" s="51"/>
      <c r="L21" s="51"/>
      <c r="M21" s="17"/>
      <c r="N21" s="17"/>
    </row>
    <row r="22" spans="1:14" s="4" customFormat="1" ht="12.75">
      <c r="A22" s="48"/>
      <c r="B22" s="49"/>
      <c r="C22" s="18"/>
      <c r="D22" s="50" t="s">
        <v>34</v>
      </c>
      <c r="E22" s="17"/>
      <c r="F22" s="17"/>
      <c r="G22" s="51"/>
      <c r="H22" s="51"/>
      <c r="I22" s="17"/>
      <c r="J22" s="17"/>
      <c r="K22" s="51"/>
      <c r="L22" s="51"/>
      <c r="M22" s="17"/>
      <c r="N22" s="17"/>
    </row>
    <row r="23" spans="1:14" s="4" customFormat="1" ht="12.75">
      <c r="A23" s="48"/>
      <c r="B23" s="49"/>
      <c r="C23" s="18">
        <v>2010</v>
      </c>
      <c r="D23" s="50" t="s">
        <v>35</v>
      </c>
      <c r="E23" s="17">
        <f>'[1]17.08.2011r.'!N23</f>
        <v>174632</v>
      </c>
      <c r="F23" s="17">
        <f>'[1]17.08.2011r.'!I23</f>
        <v>174632</v>
      </c>
      <c r="G23" s="51"/>
      <c r="H23" s="51"/>
      <c r="I23" s="17">
        <f>F23+G23-H23</f>
        <v>174632</v>
      </c>
      <c r="J23" s="17">
        <f>'[1]17.08.2011r.'!M23</f>
        <v>0</v>
      </c>
      <c r="K23" s="51"/>
      <c r="L23" s="51"/>
      <c r="M23" s="17">
        <f>J23+K23-L23</f>
        <v>0</v>
      </c>
      <c r="N23" s="17">
        <f>I23+M23</f>
        <v>174632</v>
      </c>
    </row>
    <row r="24" spans="1:14" s="4" customFormat="1" ht="12.75">
      <c r="A24" s="11"/>
      <c r="B24" s="11"/>
      <c r="C24" s="11"/>
      <c r="D24" s="11"/>
      <c r="E24" s="17"/>
      <c r="F24" s="17"/>
      <c r="G24" s="12"/>
      <c r="H24" s="12"/>
      <c r="I24" s="17"/>
      <c r="J24" s="17"/>
      <c r="K24" s="12"/>
      <c r="L24" s="12"/>
      <c r="M24" s="17"/>
      <c r="N24" s="17"/>
    </row>
    <row r="25" spans="1:14" ht="15.75">
      <c r="A25" s="52" t="s">
        <v>36</v>
      </c>
      <c r="B25" s="53"/>
      <c r="C25" s="15"/>
      <c r="D25" s="54" t="s">
        <v>37</v>
      </c>
      <c r="E25" s="17">
        <f>'[1]17.08.2011r.'!N25</f>
        <v>3015.31</v>
      </c>
      <c r="F25" s="17">
        <f>'[1]17.08.2011r.'!I25</f>
        <v>3015.31</v>
      </c>
      <c r="G25" s="17">
        <f>G26+G32</f>
        <v>0</v>
      </c>
      <c r="H25" s="17">
        <f>H32+H26</f>
        <v>0</v>
      </c>
      <c r="I25" s="17">
        <f>F25+G25-H25</f>
        <v>3015.31</v>
      </c>
      <c r="J25" s="17">
        <f>'[1]17.08.2011r.'!M25</f>
        <v>0</v>
      </c>
      <c r="K25" s="17">
        <f>K26</f>
        <v>0</v>
      </c>
      <c r="L25" s="17">
        <f>L26</f>
        <v>0</v>
      </c>
      <c r="M25" s="17">
        <f>J25+K25-L25</f>
        <v>0</v>
      </c>
      <c r="N25" s="17">
        <f>I25+M25</f>
        <v>3015.31</v>
      </c>
    </row>
    <row r="26" spans="1:14" ht="14.25">
      <c r="A26" s="18"/>
      <c r="B26" s="55" t="s">
        <v>38</v>
      </c>
      <c r="C26" s="55"/>
      <c r="D26" s="56" t="s">
        <v>39</v>
      </c>
      <c r="E26" s="17">
        <f>'[1]17.08.2011r.'!N26</f>
        <v>3015.31</v>
      </c>
      <c r="F26" s="17">
        <f>'[1]17.08.2011r.'!I26</f>
        <v>3015.31</v>
      </c>
      <c r="G26" s="21">
        <f>SUM(G29:G31)</f>
        <v>0</v>
      </c>
      <c r="H26" s="21">
        <f>SUM(H29:H31)</f>
        <v>0</v>
      </c>
      <c r="I26" s="17">
        <f>F26+G26-H26</f>
        <v>3015.31</v>
      </c>
      <c r="J26" s="17">
        <f>'[1]17.08.2011r.'!M26</f>
        <v>0</v>
      </c>
      <c r="K26" s="21">
        <f>SUM(K27:K28)</f>
        <v>0</v>
      </c>
      <c r="L26" s="21">
        <f>SUM(L27:L28)</f>
        <v>0</v>
      </c>
      <c r="M26" s="17">
        <f>J26+K26-L26</f>
        <v>0</v>
      </c>
      <c r="N26" s="17">
        <f>I26+M26</f>
        <v>3015.31</v>
      </c>
    </row>
    <row r="27" spans="1:14" ht="15">
      <c r="A27" s="18"/>
      <c r="B27" s="57"/>
      <c r="C27" s="18"/>
      <c r="D27" s="50" t="s">
        <v>40</v>
      </c>
      <c r="E27" s="17"/>
      <c r="F27" s="17"/>
      <c r="G27" s="24"/>
      <c r="H27" s="24"/>
      <c r="I27" s="17"/>
      <c r="J27" s="17"/>
      <c r="K27" s="24"/>
      <c r="L27" s="24"/>
      <c r="M27" s="17"/>
      <c r="N27" s="17"/>
    </row>
    <row r="28" spans="1:26" ht="15">
      <c r="A28" s="18"/>
      <c r="B28" s="57"/>
      <c r="C28" s="18"/>
      <c r="D28" s="50" t="s">
        <v>41</v>
      </c>
      <c r="E28" s="17"/>
      <c r="F28" s="17"/>
      <c r="G28" s="24"/>
      <c r="H28" s="24"/>
      <c r="I28" s="17"/>
      <c r="J28" s="17"/>
      <c r="K28" s="24"/>
      <c r="L28" s="24"/>
      <c r="M28" s="17"/>
      <c r="N28" s="1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14" ht="15">
      <c r="A29" s="18"/>
      <c r="B29" s="57"/>
      <c r="C29" s="18" t="s">
        <v>42</v>
      </c>
      <c r="D29" s="50" t="s">
        <v>43</v>
      </c>
      <c r="E29" s="17">
        <f>'[1]17.08.2011r.'!N29</f>
        <v>2000</v>
      </c>
      <c r="F29" s="17">
        <f>'[1]17.08.2011r.'!I29</f>
        <v>2000</v>
      </c>
      <c r="G29" s="24"/>
      <c r="H29" s="24"/>
      <c r="I29" s="17">
        <f>F29+G29-H29</f>
        <v>2000</v>
      </c>
      <c r="J29" s="17">
        <f>'[1]17.08.2011r.'!M29</f>
        <v>0</v>
      </c>
      <c r="K29" s="24"/>
      <c r="L29" s="24"/>
      <c r="M29" s="17">
        <f>J29+K29-L29</f>
        <v>0</v>
      </c>
      <c r="N29" s="17">
        <f>I29+M29</f>
        <v>2000</v>
      </c>
    </row>
    <row r="30" spans="1:14" ht="15">
      <c r="A30" s="18"/>
      <c r="B30" s="57"/>
      <c r="C30" s="18" t="s">
        <v>44</v>
      </c>
      <c r="D30" s="50" t="s">
        <v>45</v>
      </c>
      <c r="E30" s="17">
        <f>'[1]17.08.2011r.'!N30</f>
        <v>1000</v>
      </c>
      <c r="F30" s="17">
        <f>'[1]17.08.2011r.'!I30</f>
        <v>1000</v>
      </c>
      <c r="G30" s="24"/>
      <c r="H30" s="24"/>
      <c r="I30" s="17">
        <f>F30+G30-H30</f>
        <v>1000</v>
      </c>
      <c r="J30" s="17">
        <f>'[1]17.08.2011r.'!M30</f>
        <v>0</v>
      </c>
      <c r="K30" s="24"/>
      <c r="L30" s="24"/>
      <c r="M30" s="17">
        <f>J30+K30-L30</f>
        <v>0</v>
      </c>
      <c r="N30" s="17">
        <f>I30+M30</f>
        <v>1000</v>
      </c>
    </row>
    <row r="31" spans="1:14" ht="15">
      <c r="A31" s="18"/>
      <c r="B31" s="57"/>
      <c r="C31" s="25" t="s">
        <v>46</v>
      </c>
      <c r="D31" s="23" t="s">
        <v>47</v>
      </c>
      <c r="E31" s="17">
        <f>'[1]17.08.2011r.'!N31</f>
        <v>15.31</v>
      </c>
      <c r="F31" s="17">
        <f>'[1]17.08.2011r.'!I31</f>
        <v>15.31</v>
      </c>
      <c r="G31" s="24"/>
      <c r="H31" s="24"/>
      <c r="I31" s="17">
        <f>F31+G31-H31</f>
        <v>15.31</v>
      </c>
      <c r="J31" s="17">
        <f>'[1]17.08.2011r.'!M31</f>
        <v>0</v>
      </c>
      <c r="K31" s="24"/>
      <c r="L31" s="24"/>
      <c r="M31" s="17">
        <f>J31+K31-L31</f>
        <v>0</v>
      </c>
      <c r="N31" s="17">
        <f>I31+M31</f>
        <v>15.31</v>
      </c>
    </row>
    <row r="32" spans="1:14" ht="15">
      <c r="A32" s="18"/>
      <c r="B32" s="57"/>
      <c r="C32" s="18"/>
      <c r="D32" s="50"/>
      <c r="E32" s="17"/>
      <c r="F32" s="17"/>
      <c r="G32" s="21"/>
      <c r="H32" s="21"/>
      <c r="I32" s="17"/>
      <c r="J32" s="17"/>
      <c r="K32" s="21"/>
      <c r="L32" s="21"/>
      <c r="M32" s="17"/>
      <c r="N32" s="17"/>
    </row>
    <row r="33" spans="1:14" ht="12.75">
      <c r="A33" s="15">
        <v>630</v>
      </c>
      <c r="B33" s="15"/>
      <c r="C33" s="15"/>
      <c r="D33" s="16" t="s">
        <v>48</v>
      </c>
      <c r="E33" s="17">
        <f>'[1]17.08.2011r.'!N33</f>
        <v>85600.63</v>
      </c>
      <c r="F33" s="17">
        <f>'[1]17.08.2011r.'!I33</f>
        <v>0</v>
      </c>
      <c r="G33" s="17">
        <f>G34</f>
        <v>0</v>
      </c>
      <c r="H33" s="17">
        <f>H34</f>
        <v>0</v>
      </c>
      <c r="I33" s="17">
        <f>F33+G33-H33</f>
        <v>0</v>
      </c>
      <c r="J33" s="17">
        <f>'[1]17.08.2011r.'!M33</f>
        <v>85600.63</v>
      </c>
      <c r="K33" s="17">
        <f>K34</f>
        <v>0</v>
      </c>
      <c r="L33" s="17">
        <f>L34</f>
        <v>0</v>
      </c>
      <c r="M33" s="17">
        <f>J33+K33-L33</f>
        <v>85600.63</v>
      </c>
      <c r="N33" s="17">
        <f>I33+M33</f>
        <v>85600.63</v>
      </c>
    </row>
    <row r="34" spans="1:14" ht="12.75">
      <c r="A34" s="18"/>
      <c r="B34" s="19">
        <v>63095</v>
      </c>
      <c r="C34" s="19"/>
      <c r="D34" s="20" t="s">
        <v>32</v>
      </c>
      <c r="E34" s="17">
        <f>'[1]17.08.2011r.'!N34</f>
        <v>85600.63</v>
      </c>
      <c r="F34" s="17">
        <f>'[1]17.08.2011r.'!I34</f>
        <v>0</v>
      </c>
      <c r="G34" s="21"/>
      <c r="H34" s="21"/>
      <c r="I34" s="17">
        <f>F34+G34-H34</f>
        <v>0</v>
      </c>
      <c r="J34" s="17">
        <f>'[1]17.08.2011r.'!M34</f>
        <v>85600.63</v>
      </c>
      <c r="K34" s="21">
        <f>SUM(K35:K35)</f>
        <v>0</v>
      </c>
      <c r="L34" s="21">
        <f>SUM(L35:L35)</f>
        <v>0</v>
      </c>
      <c r="M34" s="17">
        <f>J34+K34-L34</f>
        <v>85600.63</v>
      </c>
      <c r="N34" s="17">
        <f>I34+M34</f>
        <v>85600.63</v>
      </c>
    </row>
    <row r="35" spans="1:14" ht="38.25">
      <c r="A35" s="18"/>
      <c r="B35" s="18"/>
      <c r="C35" s="25">
        <v>6207</v>
      </c>
      <c r="D35" s="26" t="s">
        <v>27</v>
      </c>
      <c r="E35" s="17">
        <f>'[1]17.08.2011r.'!N35</f>
        <v>85600.63</v>
      </c>
      <c r="F35" s="17">
        <f>'[1]17.08.2011r.'!I35</f>
        <v>0</v>
      </c>
      <c r="G35" s="24"/>
      <c r="H35" s="24"/>
      <c r="I35" s="17">
        <f>F35+G35-H35</f>
        <v>0</v>
      </c>
      <c r="J35" s="17">
        <f>'[1]17.08.2011r.'!M35</f>
        <v>85600.63</v>
      </c>
      <c r="K35" s="24"/>
      <c r="L35" s="24"/>
      <c r="M35" s="17">
        <f>J35+K35-L35</f>
        <v>85600.63</v>
      </c>
      <c r="N35" s="17">
        <f>I35+M35</f>
        <v>85600.63</v>
      </c>
    </row>
    <row r="36" spans="1:14" ht="12.75" customHeight="1">
      <c r="A36" s="18"/>
      <c r="B36" s="57"/>
      <c r="C36" s="18"/>
      <c r="D36" s="50"/>
      <c r="E36" s="17"/>
      <c r="F36" s="17"/>
      <c r="G36" s="24"/>
      <c r="H36" s="24"/>
      <c r="I36" s="17"/>
      <c r="J36" s="17"/>
      <c r="K36" s="24"/>
      <c r="L36" s="24"/>
      <c r="M36" s="17"/>
      <c r="N36" s="17"/>
    </row>
    <row r="37" spans="1:52" ht="15.75">
      <c r="A37" s="52">
        <v>700</v>
      </c>
      <c r="B37" s="53"/>
      <c r="C37" s="52"/>
      <c r="D37" s="54" t="s">
        <v>49</v>
      </c>
      <c r="E37" s="17">
        <f>'[1]17.08.2011r.'!N37</f>
        <v>373345.47</v>
      </c>
      <c r="F37" s="17">
        <f>'[1]17.08.2011r.'!I37</f>
        <v>62367.93</v>
      </c>
      <c r="G37" s="17">
        <f>G38</f>
        <v>500</v>
      </c>
      <c r="H37" s="17">
        <f>H38</f>
        <v>0</v>
      </c>
      <c r="I37" s="17">
        <f>F37+G37-H37</f>
        <v>62867.93</v>
      </c>
      <c r="J37" s="17">
        <f>'[1]17.08.2011r.'!M37</f>
        <v>310977.54</v>
      </c>
      <c r="K37" s="17">
        <f>K38</f>
        <v>0</v>
      </c>
      <c r="L37" s="17">
        <f>L38</f>
        <v>0</v>
      </c>
      <c r="M37" s="17">
        <f>J37+K37-L37</f>
        <v>310977.54</v>
      </c>
      <c r="N37" s="17">
        <f>I37+M37</f>
        <v>373845.47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1"/>
      <c r="AY37" s="61"/>
      <c r="AZ37" s="61"/>
    </row>
    <row r="38" spans="1:14" ht="14.25">
      <c r="A38" s="18"/>
      <c r="B38" s="55">
        <v>70005</v>
      </c>
      <c r="C38" s="55"/>
      <c r="D38" s="56" t="s">
        <v>50</v>
      </c>
      <c r="E38" s="17">
        <f>'[1]17.08.2011r.'!N38</f>
        <v>373345.47</v>
      </c>
      <c r="F38" s="17">
        <f>'[1]17.08.2011r.'!I38</f>
        <v>62367.93</v>
      </c>
      <c r="G38" s="21">
        <f>SUM(G39:G47)</f>
        <v>500</v>
      </c>
      <c r="H38" s="21">
        <f>SUM(H39:H47)</f>
        <v>0</v>
      </c>
      <c r="I38" s="17">
        <f>F38+G38-H38</f>
        <v>62867.93</v>
      </c>
      <c r="J38" s="17">
        <f>'[1]17.08.2011r.'!M38</f>
        <v>310977.54</v>
      </c>
      <c r="K38" s="21">
        <f>SUM(K39:K47)</f>
        <v>0</v>
      </c>
      <c r="L38" s="21">
        <f>SUM(L39:L47)</f>
        <v>0</v>
      </c>
      <c r="M38" s="17">
        <f>J38+K38-L38</f>
        <v>310977.54</v>
      </c>
      <c r="N38" s="17">
        <f>I38+M38</f>
        <v>373845.47</v>
      </c>
    </row>
    <row r="39" spans="1:14" ht="15">
      <c r="A39" s="18"/>
      <c r="B39" s="57"/>
      <c r="C39" s="18" t="s">
        <v>51</v>
      </c>
      <c r="D39" s="50" t="s">
        <v>52</v>
      </c>
      <c r="E39" s="17">
        <f>'[1]17.08.2011r.'!N39</f>
        <v>11090.43</v>
      </c>
      <c r="F39" s="17">
        <f>'[1]17.08.2011r.'!I39</f>
        <v>11090.43</v>
      </c>
      <c r="G39" s="24"/>
      <c r="H39" s="24"/>
      <c r="I39" s="17">
        <f>F39+G39-H39</f>
        <v>11090.43</v>
      </c>
      <c r="J39" s="17">
        <f>'[1]17.08.2011r.'!M39</f>
        <v>0</v>
      </c>
      <c r="K39" s="24"/>
      <c r="L39" s="24"/>
      <c r="M39" s="17">
        <f>J39+K39-L39</f>
        <v>0</v>
      </c>
      <c r="N39" s="17">
        <f>I39+M39</f>
        <v>11090.43</v>
      </c>
    </row>
    <row r="40" spans="1:14" ht="14.25">
      <c r="A40" s="18"/>
      <c r="B40" s="62"/>
      <c r="C40" s="63"/>
      <c r="D40" s="50" t="s">
        <v>40</v>
      </c>
      <c r="E40" s="17"/>
      <c r="F40" s="17"/>
      <c r="G40" s="24"/>
      <c r="H40" s="24"/>
      <c r="I40" s="17"/>
      <c r="J40" s="17"/>
      <c r="K40" s="24"/>
      <c r="L40" s="24"/>
      <c r="M40" s="17"/>
      <c r="N40" s="17"/>
    </row>
    <row r="41" spans="1:14" ht="14.25">
      <c r="A41" s="18"/>
      <c r="B41" s="62"/>
      <c r="C41" s="63"/>
      <c r="D41" s="50" t="s">
        <v>41</v>
      </c>
      <c r="E41" s="17"/>
      <c r="F41" s="17"/>
      <c r="G41" s="24"/>
      <c r="H41" s="24"/>
      <c r="I41" s="17"/>
      <c r="J41" s="17"/>
      <c r="K41" s="24"/>
      <c r="L41" s="24"/>
      <c r="M41" s="17"/>
      <c r="N41" s="17"/>
    </row>
    <row r="42" spans="1:14" ht="15">
      <c r="A42" s="18"/>
      <c r="B42" s="64"/>
      <c r="C42" s="25" t="s">
        <v>42</v>
      </c>
      <c r="D42" s="50" t="s">
        <v>43</v>
      </c>
      <c r="E42" s="17">
        <f>'[1]17.08.2011r.'!N42</f>
        <v>50277.5</v>
      </c>
      <c r="F42" s="17">
        <f>'[1]17.08.2011r.'!I42</f>
        <v>50277.5</v>
      </c>
      <c r="G42" s="24"/>
      <c r="H42" s="24"/>
      <c r="I42" s="17">
        <f>F42+G42-H42</f>
        <v>50277.5</v>
      </c>
      <c r="J42" s="17">
        <f>'[1]17.08.2011r.'!M42</f>
        <v>0</v>
      </c>
      <c r="K42" s="24"/>
      <c r="L42" s="24"/>
      <c r="M42" s="17">
        <f>J42+K42-L42</f>
        <v>0</v>
      </c>
      <c r="N42" s="17">
        <f>I42+M42</f>
        <v>50277.5</v>
      </c>
    </row>
    <row r="43" spans="1:14" ht="15">
      <c r="A43" s="18"/>
      <c r="B43" s="64"/>
      <c r="C43" s="63"/>
      <c r="D43" s="23" t="s">
        <v>53</v>
      </c>
      <c r="E43" s="17"/>
      <c r="F43" s="17"/>
      <c r="G43" s="24"/>
      <c r="H43" s="24"/>
      <c r="I43" s="17"/>
      <c r="J43" s="17"/>
      <c r="K43" s="24"/>
      <c r="L43" s="24"/>
      <c r="M43" s="17"/>
      <c r="N43" s="17"/>
    </row>
    <row r="44" spans="1:14" s="4" customFormat="1" ht="14.25">
      <c r="A44" s="65"/>
      <c r="B44" s="66"/>
      <c r="C44" s="65" t="s">
        <v>54</v>
      </c>
      <c r="D44" s="67" t="s">
        <v>55</v>
      </c>
      <c r="E44" s="17">
        <f>'[1]17.08.2011r.'!N44</f>
        <v>10977.539999999999</v>
      </c>
      <c r="F44" s="17">
        <f>'[1]17.08.2011r.'!I44</f>
        <v>0</v>
      </c>
      <c r="G44" s="68"/>
      <c r="H44" s="68"/>
      <c r="I44" s="17">
        <f>F44+G44-H44</f>
        <v>0</v>
      </c>
      <c r="J44" s="17">
        <f>'[1]17.08.2011r.'!M44</f>
        <v>10977.539999999999</v>
      </c>
      <c r="K44" s="69"/>
      <c r="L44" s="68"/>
      <c r="M44" s="17">
        <f>J44+K44-L44</f>
        <v>10977.539999999999</v>
      </c>
      <c r="N44" s="17">
        <f>I44+M44</f>
        <v>10977.539999999999</v>
      </c>
    </row>
    <row r="45" spans="1:14" s="4" customFormat="1" ht="15">
      <c r="A45" s="18"/>
      <c r="B45" s="64"/>
      <c r="C45" s="25"/>
      <c r="D45" s="23" t="s">
        <v>56</v>
      </c>
      <c r="E45" s="17"/>
      <c r="F45" s="17"/>
      <c r="G45" s="68"/>
      <c r="H45" s="68"/>
      <c r="I45" s="17"/>
      <c r="J45" s="17"/>
      <c r="K45" s="68"/>
      <c r="L45" s="68"/>
      <c r="M45" s="17"/>
      <c r="N45" s="17"/>
    </row>
    <row r="46" spans="1:14" s="4" customFormat="1" ht="15">
      <c r="A46" s="18"/>
      <c r="B46" s="64"/>
      <c r="C46" s="25" t="s">
        <v>57</v>
      </c>
      <c r="D46" s="23" t="s">
        <v>58</v>
      </c>
      <c r="E46" s="17">
        <f>'[1]17.08.2011r.'!N46</f>
        <v>300000</v>
      </c>
      <c r="F46" s="17">
        <f>'[1]17.08.2011r.'!I46</f>
        <v>0</v>
      </c>
      <c r="G46" s="68"/>
      <c r="H46" s="68"/>
      <c r="I46" s="17">
        <f>F46+G46-H46</f>
        <v>0</v>
      </c>
      <c r="J46" s="17">
        <f>'[1]17.08.2011r.'!M46</f>
        <v>300000</v>
      </c>
      <c r="K46" s="69"/>
      <c r="L46" s="68"/>
      <c r="M46" s="17">
        <f>J46+K46-L46</f>
        <v>300000</v>
      </c>
      <c r="N46" s="17">
        <f>I46+M46</f>
        <v>300000</v>
      </c>
    </row>
    <row r="47" spans="1:14" s="4" customFormat="1" ht="15">
      <c r="A47" s="18"/>
      <c r="B47" s="64"/>
      <c r="C47" s="25" t="s">
        <v>46</v>
      </c>
      <c r="D47" s="23" t="s">
        <v>47</v>
      </c>
      <c r="E47" s="17">
        <f>'[1]17.08.2011r.'!N47</f>
        <v>1000</v>
      </c>
      <c r="F47" s="17">
        <f>'[1]17.08.2011r.'!I47</f>
        <v>1000</v>
      </c>
      <c r="G47" s="68">
        <v>500</v>
      </c>
      <c r="H47" s="68"/>
      <c r="I47" s="17">
        <f>F47+G47-H47</f>
        <v>1500</v>
      </c>
      <c r="J47" s="17">
        <f>'[1]17.08.2011r.'!M47</f>
        <v>0</v>
      </c>
      <c r="K47" s="69"/>
      <c r="L47" s="69"/>
      <c r="M47" s="17">
        <f>J47+K47-L47</f>
        <v>0</v>
      </c>
      <c r="N47" s="17">
        <f>I47+M47</f>
        <v>1500</v>
      </c>
    </row>
    <row r="48" spans="1:14" s="4" customFormat="1" ht="14.25">
      <c r="A48" s="18"/>
      <c r="B48" s="62"/>
      <c r="C48" s="25"/>
      <c r="D48" s="23"/>
      <c r="E48" s="17"/>
      <c r="F48" s="17"/>
      <c r="G48" s="68"/>
      <c r="H48" s="68"/>
      <c r="I48" s="17"/>
      <c r="J48" s="17"/>
      <c r="K48" s="68"/>
      <c r="L48" s="68"/>
      <c r="M48" s="17"/>
      <c r="N48" s="17"/>
    </row>
    <row r="49" spans="1:14" s="4" customFormat="1" ht="15.75">
      <c r="A49" s="52">
        <v>750</v>
      </c>
      <c r="B49" s="53"/>
      <c r="C49" s="52"/>
      <c r="D49" s="54" t="s">
        <v>59</v>
      </c>
      <c r="E49" s="17">
        <f>'[1]17.08.2011r.'!N49</f>
        <v>395518.35</v>
      </c>
      <c r="F49" s="17">
        <f>'[1]17.08.2011r.'!I49</f>
        <v>104900.72</v>
      </c>
      <c r="G49" s="17">
        <f>G50+G56+G65+G70</f>
        <v>0</v>
      </c>
      <c r="H49" s="17">
        <f>H50+H56+H65</f>
        <v>0</v>
      </c>
      <c r="I49" s="17">
        <f>F49+G49-H49</f>
        <v>104900.72</v>
      </c>
      <c r="J49" s="17">
        <f>'[1]17.08.2011r.'!M49</f>
        <v>290617.63</v>
      </c>
      <c r="K49" s="17">
        <f>K50+K56+K65+K70</f>
        <v>2050</v>
      </c>
      <c r="L49" s="17">
        <f>L50+L56+L65+L70</f>
        <v>0</v>
      </c>
      <c r="M49" s="17">
        <f>J49+K49-L49</f>
        <v>292667.63</v>
      </c>
      <c r="N49" s="17">
        <f>I49+M49</f>
        <v>397568.35</v>
      </c>
    </row>
    <row r="50" spans="1:14" s="4" customFormat="1" ht="14.25">
      <c r="A50" s="18"/>
      <c r="B50" s="55">
        <v>75011</v>
      </c>
      <c r="C50" s="55"/>
      <c r="D50" s="56" t="s">
        <v>60</v>
      </c>
      <c r="E50" s="17">
        <f>'[1]17.08.2011r.'!N50</f>
        <v>54810</v>
      </c>
      <c r="F50" s="17">
        <f>'[1]17.08.2011r.'!I50</f>
        <v>54810</v>
      </c>
      <c r="G50" s="68">
        <f>SUM(G51:G54)</f>
        <v>0</v>
      </c>
      <c r="H50" s="68">
        <f>SUM(H51:H54)</f>
        <v>0</v>
      </c>
      <c r="I50" s="17">
        <f>F50+G50-H50</f>
        <v>54810</v>
      </c>
      <c r="J50" s="17">
        <f>'[1]17.08.2011r.'!M50</f>
        <v>0</v>
      </c>
      <c r="K50" s="69"/>
      <c r="L50" s="68"/>
      <c r="M50" s="17">
        <f>J50+K50-L50</f>
        <v>0</v>
      </c>
      <c r="N50" s="17">
        <f>I50+M50</f>
        <v>54810</v>
      </c>
    </row>
    <row r="51" spans="1:14" ht="15">
      <c r="A51" s="18"/>
      <c r="B51" s="57"/>
      <c r="C51" s="18"/>
      <c r="D51" s="50" t="s">
        <v>33</v>
      </c>
      <c r="E51" s="17"/>
      <c r="F51" s="17"/>
      <c r="G51" s="21"/>
      <c r="H51" s="21"/>
      <c r="I51" s="17"/>
      <c r="J51" s="17"/>
      <c r="K51" s="24"/>
      <c r="L51" s="24"/>
      <c r="M51" s="17"/>
      <c r="N51" s="17"/>
    </row>
    <row r="52" spans="1:14" ht="15">
      <c r="A52" s="18"/>
      <c r="B52" s="57"/>
      <c r="C52" s="18"/>
      <c r="D52" s="50" t="s">
        <v>34</v>
      </c>
      <c r="E52" s="17"/>
      <c r="F52" s="17"/>
      <c r="G52" s="24"/>
      <c r="H52" s="24"/>
      <c r="I52" s="17"/>
      <c r="J52" s="17"/>
      <c r="K52" s="24"/>
      <c r="L52" s="24"/>
      <c r="M52" s="17"/>
      <c r="N52" s="17"/>
    </row>
    <row r="53" spans="1:14" ht="15">
      <c r="A53" s="18"/>
      <c r="B53" s="57"/>
      <c r="C53" s="18">
        <v>2010</v>
      </c>
      <c r="D53" s="50" t="s">
        <v>35</v>
      </c>
      <c r="E53" s="17">
        <f>'[1]17.08.2011r.'!N53</f>
        <v>54800</v>
      </c>
      <c r="F53" s="17">
        <f>'[1]17.08.2011r.'!I53</f>
        <v>54800</v>
      </c>
      <c r="G53" s="24"/>
      <c r="H53" s="24"/>
      <c r="I53" s="17">
        <f>F53+G53-H53</f>
        <v>54800</v>
      </c>
      <c r="J53" s="17">
        <f>'[1]17.08.2011r.'!M53</f>
        <v>0</v>
      </c>
      <c r="K53" s="24"/>
      <c r="L53" s="24"/>
      <c r="M53" s="17">
        <f>J53+K53-L53</f>
        <v>0</v>
      </c>
      <c r="N53" s="17">
        <f>I53+M53</f>
        <v>54800</v>
      </c>
    </row>
    <row r="54" spans="1:14" ht="26.25">
      <c r="A54" s="18"/>
      <c r="B54" s="57"/>
      <c r="C54" s="18">
        <v>2360</v>
      </c>
      <c r="D54" s="70" t="s">
        <v>61</v>
      </c>
      <c r="E54" s="17">
        <f>'[1]17.08.2011r.'!N54</f>
        <v>10</v>
      </c>
      <c r="F54" s="17">
        <f>'[1]17.08.2011r.'!I54</f>
        <v>10</v>
      </c>
      <c r="G54" s="24"/>
      <c r="H54" s="24"/>
      <c r="I54" s="17">
        <f>F54+G54-H54</f>
        <v>10</v>
      </c>
      <c r="J54" s="17">
        <f>'[1]17.08.2011r.'!M54</f>
        <v>0</v>
      </c>
      <c r="K54" s="24"/>
      <c r="L54" s="24"/>
      <c r="M54" s="17">
        <f>J54+K54-L54</f>
        <v>0</v>
      </c>
      <c r="N54" s="17">
        <f>I54+M54</f>
        <v>10</v>
      </c>
    </row>
    <row r="55" spans="1:14" ht="15">
      <c r="A55" s="18"/>
      <c r="B55" s="55"/>
      <c r="C55" s="55"/>
      <c r="D55" s="71"/>
      <c r="E55" s="17"/>
      <c r="F55" s="17"/>
      <c r="G55" s="24"/>
      <c r="H55" s="24"/>
      <c r="I55" s="17"/>
      <c r="J55" s="17"/>
      <c r="K55" s="24"/>
      <c r="L55" s="24"/>
      <c r="M55" s="17"/>
      <c r="N55" s="17"/>
    </row>
    <row r="56" spans="1:14" ht="14.25">
      <c r="A56" s="18"/>
      <c r="B56" s="55">
        <v>75023</v>
      </c>
      <c r="C56" s="55"/>
      <c r="D56" s="56" t="s">
        <v>62</v>
      </c>
      <c r="E56" s="17">
        <f>'[1]17.08.2011r.'!N56</f>
        <v>309662.35</v>
      </c>
      <c r="F56" s="17">
        <f>'[1]17.08.2011r.'!I56</f>
        <v>19044.72</v>
      </c>
      <c r="G56" s="21">
        <f>SUM(G57:G63)</f>
        <v>0</v>
      </c>
      <c r="H56" s="21">
        <f>SUM(H57:H63)</f>
        <v>0</v>
      </c>
      <c r="I56" s="17">
        <f>F56+G56-H56</f>
        <v>19044.72</v>
      </c>
      <c r="J56" s="17">
        <f>'[1]17.08.2011r.'!M56</f>
        <v>290617.63</v>
      </c>
      <c r="K56" s="21">
        <f>SUM(K57:K63)</f>
        <v>2050</v>
      </c>
      <c r="L56" s="21">
        <f>SUM(L57:L63)</f>
        <v>0</v>
      </c>
      <c r="M56" s="17">
        <f>J56+K56-L56</f>
        <v>292667.63</v>
      </c>
      <c r="N56" s="17">
        <f>I56+M56</f>
        <v>311712.35</v>
      </c>
    </row>
    <row r="57" spans="1:14" ht="15">
      <c r="A57" s="18"/>
      <c r="B57" s="57"/>
      <c r="C57" s="25" t="s">
        <v>63</v>
      </c>
      <c r="D57" s="50" t="s">
        <v>64</v>
      </c>
      <c r="E57" s="17">
        <f>'[1]17.08.2011r.'!N57</f>
        <v>300</v>
      </c>
      <c r="F57" s="17">
        <f>'[1]17.08.2011r.'!I57</f>
        <v>300</v>
      </c>
      <c r="G57" s="68"/>
      <c r="H57" s="68"/>
      <c r="I57" s="17">
        <f>F57+G57-H57</f>
        <v>300</v>
      </c>
      <c r="J57" s="17">
        <f>'[1]17.08.2011r.'!M57</f>
        <v>0</v>
      </c>
      <c r="K57" s="68"/>
      <c r="L57" s="68"/>
      <c r="M57" s="17">
        <f>J57+K57-L57</f>
        <v>0</v>
      </c>
      <c r="N57" s="17">
        <f>I57+M57</f>
        <v>300</v>
      </c>
    </row>
    <row r="58" spans="1:14" ht="15">
      <c r="A58" s="18"/>
      <c r="B58" s="57"/>
      <c r="C58" s="18"/>
      <c r="D58" s="50" t="s">
        <v>40</v>
      </c>
      <c r="E58" s="17"/>
      <c r="F58" s="17"/>
      <c r="G58" s="21"/>
      <c r="H58" s="21"/>
      <c r="I58" s="17"/>
      <c r="J58" s="17"/>
      <c r="K58" s="21"/>
      <c r="L58" s="21"/>
      <c r="M58" s="17"/>
      <c r="N58" s="17"/>
    </row>
    <row r="59" spans="1:14" ht="15">
      <c r="A59" s="18"/>
      <c r="B59" s="57"/>
      <c r="C59" s="18"/>
      <c r="D59" s="50" t="s">
        <v>41</v>
      </c>
      <c r="E59" s="17"/>
      <c r="F59" s="17"/>
      <c r="G59" s="24"/>
      <c r="H59" s="24"/>
      <c r="I59" s="17"/>
      <c r="J59" s="17"/>
      <c r="K59" s="24"/>
      <c r="L59" s="24"/>
      <c r="M59" s="17"/>
      <c r="N59" s="17"/>
    </row>
    <row r="60" spans="1:14" ht="14.25">
      <c r="A60" s="18"/>
      <c r="B60" s="55"/>
      <c r="C60" s="18" t="s">
        <v>42</v>
      </c>
      <c r="D60" s="50" t="s">
        <v>43</v>
      </c>
      <c r="E60" s="17">
        <f>'[1]17.08.2011r.'!N60</f>
        <v>15654.72</v>
      </c>
      <c r="F60" s="17">
        <f>'[1]17.08.2011r.'!I60</f>
        <v>15654.72</v>
      </c>
      <c r="G60" s="24"/>
      <c r="H60" s="24"/>
      <c r="I60" s="17">
        <f>F60+G60-H60</f>
        <v>15654.72</v>
      </c>
      <c r="J60" s="17">
        <f>'[1]17.08.2011r.'!M60</f>
        <v>0</v>
      </c>
      <c r="K60" s="24"/>
      <c r="L60" s="24"/>
      <c r="M60" s="17">
        <f>J60+K60-L60</f>
        <v>0</v>
      </c>
      <c r="N60" s="17">
        <f>I60+M60</f>
        <v>15654.72</v>
      </c>
    </row>
    <row r="61" spans="1:14" ht="14.25">
      <c r="A61" s="18"/>
      <c r="B61" s="55"/>
      <c r="C61" s="18" t="s">
        <v>65</v>
      </c>
      <c r="D61" s="50" t="s">
        <v>66</v>
      </c>
      <c r="E61" s="17">
        <v>0</v>
      </c>
      <c r="F61" s="17">
        <v>0</v>
      </c>
      <c r="G61" s="24"/>
      <c r="H61" s="24"/>
      <c r="I61" s="17">
        <f>F61+G61-H61</f>
        <v>0</v>
      </c>
      <c r="J61" s="17">
        <v>0</v>
      </c>
      <c r="K61" s="24">
        <v>2050</v>
      </c>
      <c r="L61" s="24"/>
      <c r="M61" s="17">
        <f>J61+K61-L61</f>
        <v>2050</v>
      </c>
      <c r="N61" s="17">
        <f>I61+M61</f>
        <v>2050</v>
      </c>
    </row>
    <row r="62" spans="1:14" ht="15.75">
      <c r="A62" s="72"/>
      <c r="B62" s="57"/>
      <c r="C62" s="18" t="s">
        <v>67</v>
      </c>
      <c r="D62" s="73" t="s">
        <v>68</v>
      </c>
      <c r="E62" s="17">
        <f>'[1]17.08.2011r.'!N61</f>
        <v>3090</v>
      </c>
      <c r="F62" s="17">
        <f>'[1]17.08.2011r.'!I61</f>
        <v>3090</v>
      </c>
      <c r="G62" s="24"/>
      <c r="H62" s="24"/>
      <c r="I62" s="17">
        <f>F62+G62-H62</f>
        <v>3090</v>
      </c>
      <c r="J62" s="17">
        <f>'[1]17.08.2011r.'!M61</f>
        <v>0</v>
      </c>
      <c r="K62" s="24"/>
      <c r="L62" s="24"/>
      <c r="M62" s="17">
        <f>J62+K62-L62</f>
        <v>0</v>
      </c>
      <c r="N62" s="17">
        <f>I62+M62</f>
        <v>3090</v>
      </c>
    </row>
    <row r="63" spans="1:14" s="4" customFormat="1" ht="39">
      <c r="A63" s="74"/>
      <c r="B63" s="75"/>
      <c r="C63" s="65">
        <v>6207</v>
      </c>
      <c r="D63" s="76" t="s">
        <v>27</v>
      </c>
      <c r="E63" s="17">
        <f>'[1]17.08.2011r.'!N62</f>
        <v>290617.63</v>
      </c>
      <c r="F63" s="17">
        <f>'[1]17.08.2011r.'!I62</f>
        <v>0</v>
      </c>
      <c r="G63" s="68"/>
      <c r="H63" s="68"/>
      <c r="I63" s="17">
        <f>F63+G63-H63</f>
        <v>0</v>
      </c>
      <c r="J63" s="17">
        <f>'[1]17.08.2011r.'!M62</f>
        <v>290617.63</v>
      </c>
      <c r="K63" s="68"/>
      <c r="L63" s="69"/>
      <c r="M63" s="17">
        <f>J63+K63-L63</f>
        <v>290617.63</v>
      </c>
      <c r="N63" s="17">
        <f>I63+M63</f>
        <v>290617.63</v>
      </c>
    </row>
    <row r="64" spans="1:14" s="4" customFormat="1" ht="15.75">
      <c r="A64" s="74"/>
      <c r="B64" s="75"/>
      <c r="C64" s="65"/>
      <c r="D64" s="76"/>
      <c r="E64" s="17"/>
      <c r="F64" s="17"/>
      <c r="G64" s="68"/>
      <c r="H64" s="68"/>
      <c r="I64" s="17"/>
      <c r="J64" s="17"/>
      <c r="K64" s="68"/>
      <c r="L64" s="68"/>
      <c r="M64" s="17"/>
      <c r="N64" s="17"/>
    </row>
    <row r="65" spans="1:14" ht="12.75">
      <c r="A65" s="18"/>
      <c r="B65" s="19">
        <v>75056</v>
      </c>
      <c r="C65" s="19"/>
      <c r="D65" s="77" t="s">
        <v>69</v>
      </c>
      <c r="E65" s="17">
        <f>'[1]17.08.2011r.'!N64</f>
        <v>24046</v>
      </c>
      <c r="F65" s="17">
        <f>'[1]17.08.2011r.'!I64</f>
        <v>24046</v>
      </c>
      <c r="G65" s="21">
        <f>SUM(G66:G68)</f>
        <v>0</v>
      </c>
      <c r="H65" s="21">
        <f>SUM(H66:H68)</f>
        <v>0</v>
      </c>
      <c r="I65" s="17">
        <f>F65+G65-H65</f>
        <v>24046</v>
      </c>
      <c r="J65" s="17">
        <f>'[1]17.08.2011r.'!M64</f>
        <v>0</v>
      </c>
      <c r="K65" s="21">
        <f>SUM(K66:K68)</f>
        <v>0</v>
      </c>
      <c r="L65" s="21">
        <f>SUM(L66:L68)</f>
        <v>0</v>
      </c>
      <c r="M65" s="17">
        <f>J65+K65-L65</f>
        <v>0</v>
      </c>
      <c r="N65" s="17">
        <f>I65+M65</f>
        <v>24046</v>
      </c>
    </row>
    <row r="66" spans="1:14" ht="12.75">
      <c r="A66" s="18"/>
      <c r="B66" s="18"/>
      <c r="C66" s="18"/>
      <c r="D66" s="50" t="s">
        <v>33</v>
      </c>
      <c r="E66" s="17"/>
      <c r="F66" s="17"/>
      <c r="G66" s="24"/>
      <c r="H66" s="24"/>
      <c r="I66" s="17"/>
      <c r="J66" s="17"/>
      <c r="K66" s="24"/>
      <c r="L66" s="24"/>
      <c r="M66" s="17"/>
      <c r="N66" s="17"/>
    </row>
    <row r="67" spans="1:14" ht="12.75">
      <c r="A67" s="18"/>
      <c r="B67" s="18"/>
      <c r="C67" s="18"/>
      <c r="D67" s="50" t="s">
        <v>34</v>
      </c>
      <c r="E67" s="17"/>
      <c r="F67" s="17"/>
      <c r="G67" s="24"/>
      <c r="H67" s="24"/>
      <c r="I67" s="17"/>
      <c r="J67" s="17"/>
      <c r="K67" s="24"/>
      <c r="L67" s="24"/>
      <c r="M67" s="17"/>
      <c r="N67" s="17"/>
    </row>
    <row r="68" spans="1:14" ht="12.75">
      <c r="A68" s="18"/>
      <c r="B68" s="18"/>
      <c r="C68" s="18">
        <v>2010</v>
      </c>
      <c r="D68" s="50" t="s">
        <v>35</v>
      </c>
      <c r="E68" s="17">
        <f>'[1]17.08.2011r.'!N67</f>
        <v>24046</v>
      </c>
      <c r="F68" s="17">
        <f>'[1]17.08.2011r.'!I67</f>
        <v>24046</v>
      </c>
      <c r="G68" s="24"/>
      <c r="H68" s="24"/>
      <c r="I68" s="17">
        <f>F68+G68-H68</f>
        <v>24046</v>
      </c>
      <c r="J68" s="17">
        <f>'[1]17.08.2011r.'!M67</f>
        <v>0</v>
      </c>
      <c r="K68" s="24"/>
      <c r="L68" s="24"/>
      <c r="M68" s="17">
        <f>J68+K68-L68</f>
        <v>0</v>
      </c>
      <c r="N68" s="17">
        <f>I68+M68</f>
        <v>24046</v>
      </c>
    </row>
    <row r="69" spans="1:14" ht="12.75">
      <c r="A69" s="18"/>
      <c r="B69" s="18"/>
      <c r="C69" s="18"/>
      <c r="D69" s="50"/>
      <c r="E69" s="17"/>
      <c r="F69" s="17"/>
      <c r="G69" s="24"/>
      <c r="H69" s="24"/>
      <c r="I69" s="17"/>
      <c r="J69" s="17"/>
      <c r="K69" s="24"/>
      <c r="L69" s="24"/>
      <c r="M69" s="17"/>
      <c r="N69" s="17"/>
    </row>
    <row r="70" spans="1:14" ht="12.75">
      <c r="A70" s="18"/>
      <c r="B70" s="19">
        <v>75095</v>
      </c>
      <c r="C70" s="19"/>
      <c r="D70" s="77" t="s">
        <v>32</v>
      </c>
      <c r="E70" s="17">
        <f>'[1]17.08.2011r.'!N69</f>
        <v>7000</v>
      </c>
      <c r="F70" s="17">
        <f>'[1]17.08.2011r.'!I69</f>
        <v>7000</v>
      </c>
      <c r="G70" s="21">
        <f>SUM(G71:G71)</f>
        <v>0</v>
      </c>
      <c r="H70" s="21">
        <f>SUM(H71:H71)</f>
        <v>0</v>
      </c>
      <c r="I70" s="17">
        <f>F70+G70-H70</f>
        <v>7000</v>
      </c>
      <c r="J70" s="17">
        <f>'[1]17.08.2011r.'!M69</f>
        <v>0</v>
      </c>
      <c r="K70" s="21">
        <f>SUM(K71:K71)</f>
        <v>0</v>
      </c>
      <c r="L70" s="21">
        <f>SUM(L71:L71)</f>
        <v>0</v>
      </c>
      <c r="M70" s="17">
        <f>J70+K70-L70</f>
        <v>0</v>
      </c>
      <c r="N70" s="17">
        <f>I70+M70</f>
        <v>7000</v>
      </c>
    </row>
    <row r="71" spans="1:14" ht="12.75">
      <c r="A71" s="18"/>
      <c r="B71" s="25"/>
      <c r="C71" s="25" t="s">
        <v>70</v>
      </c>
      <c r="D71" s="23" t="s">
        <v>68</v>
      </c>
      <c r="E71" s="17">
        <f>'[1]17.08.2011r.'!N70</f>
        <v>7000</v>
      </c>
      <c r="F71" s="17">
        <f>'[1]17.08.2011r.'!I70</f>
        <v>7000</v>
      </c>
      <c r="G71" s="24"/>
      <c r="H71" s="24"/>
      <c r="I71" s="17">
        <f>F71+G71-H71</f>
        <v>7000</v>
      </c>
      <c r="J71" s="17">
        <f>'[1]17.08.2011r.'!M70</f>
        <v>0</v>
      </c>
      <c r="K71" s="24"/>
      <c r="L71" s="24"/>
      <c r="M71" s="17">
        <f>J71+K71-L71</f>
        <v>0</v>
      </c>
      <c r="N71" s="17">
        <f>I71+M71</f>
        <v>7000</v>
      </c>
    </row>
    <row r="72" spans="1:14" ht="15.75">
      <c r="A72" s="72"/>
      <c r="B72" s="57"/>
      <c r="C72" s="18"/>
      <c r="D72" s="50"/>
      <c r="E72" s="17"/>
      <c r="F72" s="17"/>
      <c r="G72" s="21"/>
      <c r="H72" s="21"/>
      <c r="I72" s="17"/>
      <c r="J72" s="17"/>
      <c r="K72" s="21"/>
      <c r="L72" s="21"/>
      <c r="M72" s="17"/>
      <c r="N72" s="17"/>
    </row>
    <row r="73" spans="1:14" ht="15.75">
      <c r="A73" s="52">
        <v>751</v>
      </c>
      <c r="B73" s="78"/>
      <c r="C73" s="79"/>
      <c r="D73" s="80" t="s">
        <v>71</v>
      </c>
      <c r="E73" s="17"/>
      <c r="F73" s="17"/>
      <c r="G73" s="24"/>
      <c r="H73" s="24"/>
      <c r="I73" s="17"/>
      <c r="J73" s="17"/>
      <c r="K73" s="24"/>
      <c r="L73" s="24"/>
      <c r="M73" s="17"/>
      <c r="N73" s="17"/>
    </row>
    <row r="74" spans="1:14" ht="15.75">
      <c r="A74" s="79"/>
      <c r="B74" s="78"/>
      <c r="C74" s="79"/>
      <c r="D74" s="80" t="s">
        <v>72</v>
      </c>
      <c r="E74" s="17">
        <f>'[1]17.08.2011r.'!N73</f>
        <v>5090</v>
      </c>
      <c r="F74" s="17">
        <f>'[1]17.08.2011r.'!I73</f>
        <v>5090</v>
      </c>
      <c r="G74" s="17">
        <f>G76+G86+G81</f>
        <v>5401</v>
      </c>
      <c r="H74" s="17">
        <f>H76+H86+H81</f>
        <v>0</v>
      </c>
      <c r="I74" s="17">
        <f>F74+G74-H74</f>
        <v>10491</v>
      </c>
      <c r="J74" s="17">
        <f>'[1]17.08.2011r.'!M73</f>
        <v>0</v>
      </c>
      <c r="K74" s="81"/>
      <c r="L74" s="81"/>
      <c r="M74" s="17">
        <f>J74+K74-L74</f>
        <v>0</v>
      </c>
      <c r="N74" s="17">
        <f>I74+M74</f>
        <v>10491</v>
      </c>
    </row>
    <row r="75" spans="1:14" ht="15.75">
      <c r="A75" s="72"/>
      <c r="B75" s="55"/>
      <c r="C75" s="55"/>
      <c r="D75" s="56" t="s">
        <v>73</v>
      </c>
      <c r="E75" s="17"/>
      <c r="F75" s="17"/>
      <c r="G75" s="24"/>
      <c r="H75" s="24"/>
      <c r="I75" s="17"/>
      <c r="J75" s="17"/>
      <c r="K75" s="24"/>
      <c r="L75" s="24"/>
      <c r="M75" s="17"/>
      <c r="N75" s="17"/>
    </row>
    <row r="76" spans="1:14" ht="15.75">
      <c r="A76" s="72"/>
      <c r="B76" s="62">
        <v>75101</v>
      </c>
      <c r="C76" s="62"/>
      <c r="D76" s="82" t="s">
        <v>74</v>
      </c>
      <c r="E76" s="17">
        <f>'[1]17.08.2011r.'!N75</f>
        <v>1030</v>
      </c>
      <c r="F76" s="17">
        <f>'[1]17.08.2011r.'!I75</f>
        <v>1030</v>
      </c>
      <c r="G76" s="24"/>
      <c r="H76" s="24"/>
      <c r="I76" s="17">
        <f>F76+G76-H76</f>
        <v>1030</v>
      </c>
      <c r="J76" s="17">
        <f>'[1]17.08.2011r.'!M75</f>
        <v>0</v>
      </c>
      <c r="K76" s="24"/>
      <c r="L76" s="24"/>
      <c r="M76" s="17">
        <f>J76+K76-L76</f>
        <v>0</v>
      </c>
      <c r="N76" s="17">
        <f>I76+M76</f>
        <v>1030</v>
      </c>
    </row>
    <row r="77" spans="1:14" ht="15.75">
      <c r="A77" s="72"/>
      <c r="B77" s="64"/>
      <c r="C77" s="64"/>
      <c r="D77" s="50" t="s">
        <v>33</v>
      </c>
      <c r="E77" s="17"/>
      <c r="F77" s="17"/>
      <c r="G77" s="24"/>
      <c r="H77" s="24"/>
      <c r="I77" s="17"/>
      <c r="J77" s="17"/>
      <c r="K77" s="24"/>
      <c r="L77" s="24"/>
      <c r="M77" s="17"/>
      <c r="N77" s="17"/>
    </row>
    <row r="78" spans="1:14" ht="15.75">
      <c r="A78" s="72"/>
      <c r="B78" s="57"/>
      <c r="C78" s="57"/>
      <c r="D78" s="50" t="s">
        <v>34</v>
      </c>
      <c r="E78" s="17"/>
      <c r="F78" s="17"/>
      <c r="G78" s="24"/>
      <c r="H78" s="24"/>
      <c r="I78" s="17"/>
      <c r="J78" s="17"/>
      <c r="K78" s="24"/>
      <c r="L78" s="24"/>
      <c r="M78" s="17"/>
      <c r="N78" s="17"/>
    </row>
    <row r="79" spans="1:14" ht="15.75">
      <c r="A79" s="72"/>
      <c r="B79" s="57"/>
      <c r="C79" s="18">
        <v>2010</v>
      </c>
      <c r="D79" s="50" t="s">
        <v>35</v>
      </c>
      <c r="E79" s="17">
        <f>'[1]17.08.2011r.'!N78</f>
        <v>1030</v>
      </c>
      <c r="F79" s="17">
        <f>'[1]17.08.2011r.'!I78</f>
        <v>1030</v>
      </c>
      <c r="G79" s="24"/>
      <c r="H79" s="24"/>
      <c r="I79" s="17">
        <f>F79+G79-H79</f>
        <v>1030</v>
      </c>
      <c r="J79" s="17">
        <f>'[1]17.08.2011r.'!M78</f>
        <v>0</v>
      </c>
      <c r="K79" s="24"/>
      <c r="L79" s="24"/>
      <c r="M79" s="17">
        <f>J79+K79-L79</f>
        <v>0</v>
      </c>
      <c r="N79" s="17">
        <f>I79+M79</f>
        <v>1030</v>
      </c>
    </row>
    <row r="80" spans="1:14" ht="15.75">
      <c r="A80" s="72"/>
      <c r="B80" s="57"/>
      <c r="C80" s="18"/>
      <c r="D80" s="50"/>
      <c r="E80" s="17"/>
      <c r="F80" s="17"/>
      <c r="G80" s="24"/>
      <c r="H80" s="24"/>
      <c r="I80" s="17"/>
      <c r="J80" s="17"/>
      <c r="K80" s="24"/>
      <c r="L80" s="24"/>
      <c r="M80" s="17"/>
      <c r="N80" s="17"/>
    </row>
    <row r="81" spans="1:14" ht="12.75">
      <c r="A81" s="18"/>
      <c r="B81" s="19">
        <v>75108</v>
      </c>
      <c r="C81" s="19"/>
      <c r="D81" s="83" t="s">
        <v>75</v>
      </c>
      <c r="E81" s="17">
        <v>0</v>
      </c>
      <c r="F81" s="17">
        <v>0</v>
      </c>
      <c r="G81" s="21">
        <f>SUM(G82:G84)</f>
        <v>5401</v>
      </c>
      <c r="H81" s="21">
        <f>SUM(H82:H84)</f>
        <v>0</v>
      </c>
      <c r="I81" s="17">
        <f>F81+G81-H81</f>
        <v>5401</v>
      </c>
      <c r="J81" s="17">
        <f>'[1]17.08.2011r.'!M75</f>
        <v>0</v>
      </c>
      <c r="K81" s="21"/>
      <c r="L81" s="21"/>
      <c r="M81" s="17">
        <f>J81+K81-L81</f>
        <v>0</v>
      </c>
      <c r="N81" s="17">
        <f>I81+M81</f>
        <v>5401</v>
      </c>
    </row>
    <row r="82" spans="1:14" ht="12.75">
      <c r="A82" s="18"/>
      <c r="B82" s="25"/>
      <c r="C82" s="25"/>
      <c r="D82" s="50" t="s">
        <v>33</v>
      </c>
      <c r="E82" s="17"/>
      <c r="F82" s="17"/>
      <c r="G82" s="24"/>
      <c r="H82" s="24"/>
      <c r="I82" s="17"/>
      <c r="J82" s="17"/>
      <c r="K82" s="24"/>
      <c r="L82" s="24"/>
      <c r="M82" s="17"/>
      <c r="N82" s="17"/>
    </row>
    <row r="83" spans="1:14" ht="12.75">
      <c r="A83" s="18"/>
      <c r="B83" s="18"/>
      <c r="C83" s="18"/>
      <c r="D83" s="50" t="s">
        <v>34</v>
      </c>
      <c r="E83" s="17"/>
      <c r="F83" s="17"/>
      <c r="G83" s="24"/>
      <c r="H83" s="24"/>
      <c r="I83" s="17"/>
      <c r="J83" s="17"/>
      <c r="K83" s="24"/>
      <c r="L83" s="24"/>
      <c r="M83" s="17"/>
      <c r="N83" s="17"/>
    </row>
    <row r="84" spans="1:14" ht="12.75">
      <c r="A84" s="18"/>
      <c r="B84" s="18"/>
      <c r="C84" s="18">
        <v>2010</v>
      </c>
      <c r="D84" s="50" t="s">
        <v>35</v>
      </c>
      <c r="E84" s="17">
        <v>0</v>
      </c>
      <c r="F84" s="17">
        <v>0</v>
      </c>
      <c r="G84" s="24">
        <v>5401</v>
      </c>
      <c r="H84" s="24"/>
      <c r="I84" s="17">
        <f>F84+G84-H84</f>
        <v>5401</v>
      </c>
      <c r="J84" s="17">
        <f>'[1]17.08.2011r.'!M78</f>
        <v>0</v>
      </c>
      <c r="K84" s="24"/>
      <c r="L84" s="24"/>
      <c r="M84" s="17">
        <f>J84+K84-L84</f>
        <v>0</v>
      </c>
      <c r="N84" s="17">
        <f>I84+M84</f>
        <v>5401</v>
      </c>
    </row>
    <row r="85" spans="1:14" ht="15.75">
      <c r="A85" s="72"/>
      <c r="B85" s="57"/>
      <c r="C85" s="18"/>
      <c r="D85" s="50"/>
      <c r="E85" s="17"/>
      <c r="F85" s="17"/>
      <c r="G85" s="24"/>
      <c r="H85" s="24"/>
      <c r="I85" s="17"/>
      <c r="J85" s="17"/>
      <c r="K85" s="24"/>
      <c r="L85" s="24"/>
      <c r="M85" s="17"/>
      <c r="N85" s="17"/>
    </row>
    <row r="86" spans="1:14" ht="25.5">
      <c r="A86" s="18"/>
      <c r="B86" s="19">
        <v>75109</v>
      </c>
      <c r="C86" s="19"/>
      <c r="D86" s="83" t="s">
        <v>76</v>
      </c>
      <c r="E86" s="17">
        <f>'[1]17.08.2011r.'!N80</f>
        <v>4060</v>
      </c>
      <c r="F86" s="17">
        <f>'[1]17.08.2011r.'!I80</f>
        <v>4060</v>
      </c>
      <c r="G86" s="21">
        <f>SUM(G87:G89)</f>
        <v>0</v>
      </c>
      <c r="H86" s="21">
        <f>SUM(H87:H89)</f>
        <v>0</v>
      </c>
      <c r="I86" s="17">
        <f>F86+G86-H86</f>
        <v>4060</v>
      </c>
      <c r="J86" s="17">
        <f>'[1]17.08.2011r.'!M80</f>
        <v>0</v>
      </c>
      <c r="K86" s="21"/>
      <c r="L86" s="21"/>
      <c r="M86" s="17">
        <f>J86+K86-L86</f>
        <v>0</v>
      </c>
      <c r="N86" s="17">
        <f>I86+M86</f>
        <v>4060</v>
      </c>
    </row>
    <row r="87" spans="1:14" ht="12.75">
      <c r="A87" s="18"/>
      <c r="B87" s="25"/>
      <c r="C87" s="25"/>
      <c r="D87" s="50" t="s">
        <v>33</v>
      </c>
      <c r="E87" s="17"/>
      <c r="F87" s="17"/>
      <c r="G87" s="24"/>
      <c r="H87" s="24"/>
      <c r="I87" s="17"/>
      <c r="J87" s="17"/>
      <c r="K87" s="24"/>
      <c r="L87" s="24"/>
      <c r="M87" s="17"/>
      <c r="N87" s="17"/>
    </row>
    <row r="88" spans="1:14" ht="12.75">
      <c r="A88" s="18"/>
      <c r="B88" s="18"/>
      <c r="C88" s="18"/>
      <c r="D88" s="50" t="s">
        <v>34</v>
      </c>
      <c r="E88" s="17"/>
      <c r="F88" s="17"/>
      <c r="G88" s="24"/>
      <c r="H88" s="24"/>
      <c r="I88" s="17"/>
      <c r="J88" s="17"/>
      <c r="K88" s="24"/>
      <c r="L88" s="24"/>
      <c r="M88" s="17"/>
      <c r="N88" s="17"/>
    </row>
    <row r="89" spans="1:14" ht="12.75">
      <c r="A89" s="18"/>
      <c r="B89" s="18"/>
      <c r="C89" s="18">
        <v>2010</v>
      </c>
      <c r="D89" s="50" t="s">
        <v>35</v>
      </c>
      <c r="E89" s="17">
        <f>'[1]17.08.2011r.'!N83</f>
        <v>4060</v>
      </c>
      <c r="F89" s="17">
        <f>'[1]17.08.2011r.'!I83</f>
        <v>4060</v>
      </c>
      <c r="G89" s="24"/>
      <c r="H89" s="24"/>
      <c r="I89" s="17">
        <f>F89+G89-H89</f>
        <v>4060</v>
      </c>
      <c r="J89" s="17">
        <f>'[1]17.08.2011r.'!M83</f>
        <v>0</v>
      </c>
      <c r="K89" s="24"/>
      <c r="L89" s="24"/>
      <c r="M89" s="17">
        <f>J89+K89-L89</f>
        <v>0</v>
      </c>
      <c r="N89" s="17">
        <f>I89+M89</f>
        <v>4060</v>
      </c>
    </row>
    <row r="90" spans="1:14" ht="12.75">
      <c r="A90" s="18"/>
      <c r="B90" s="18"/>
      <c r="C90" s="18"/>
      <c r="D90" s="50"/>
      <c r="E90" s="17"/>
      <c r="F90" s="17"/>
      <c r="G90" s="24"/>
      <c r="H90" s="24"/>
      <c r="I90" s="17"/>
      <c r="J90" s="17"/>
      <c r="K90" s="24"/>
      <c r="L90" s="24"/>
      <c r="M90" s="17"/>
      <c r="N90" s="17"/>
    </row>
    <row r="91" spans="1:14" ht="14.25">
      <c r="A91" s="53">
        <v>754</v>
      </c>
      <c r="B91" s="16"/>
      <c r="C91" s="15"/>
      <c r="D91" s="16" t="s">
        <v>77</v>
      </c>
      <c r="E91" s="17">
        <f>'[1]17.08.2011r.'!N85</f>
        <v>173137.68</v>
      </c>
      <c r="F91" s="17">
        <f>'[1]17.08.2011r.'!I85</f>
        <v>0</v>
      </c>
      <c r="G91" s="81"/>
      <c r="H91" s="81"/>
      <c r="I91" s="17">
        <f>F91+G91-H91</f>
        <v>0</v>
      </c>
      <c r="J91" s="17">
        <f>'[1]17.08.2011r.'!M85</f>
        <v>173137.68</v>
      </c>
      <c r="K91" s="17">
        <f>K92</f>
        <v>0</v>
      </c>
      <c r="L91" s="17">
        <f>L92</f>
        <v>0</v>
      </c>
      <c r="M91" s="17">
        <f>J91+K91-L91</f>
        <v>173137.68</v>
      </c>
      <c r="N91" s="17">
        <f>I91+M91</f>
        <v>173137.68</v>
      </c>
    </row>
    <row r="92" spans="1:14" ht="15">
      <c r="A92" s="57"/>
      <c r="B92" s="77">
        <v>75412</v>
      </c>
      <c r="C92" s="19"/>
      <c r="D92" s="77" t="s">
        <v>78</v>
      </c>
      <c r="E92" s="17">
        <f>'[1]17.08.2011r.'!N86</f>
        <v>173137.68</v>
      </c>
      <c r="F92" s="17">
        <f>'[1]17.08.2011r.'!I86</f>
        <v>0</v>
      </c>
      <c r="G92" s="24"/>
      <c r="H92" s="24"/>
      <c r="I92" s="17">
        <f>F92+G92-H92</f>
        <v>0</v>
      </c>
      <c r="J92" s="17">
        <f>'[1]17.08.2011r.'!M86</f>
        <v>173137.68</v>
      </c>
      <c r="K92" s="21">
        <f>SUM(K93)</f>
        <v>0</v>
      </c>
      <c r="L92" s="21">
        <f>SUM(L93)</f>
        <v>0</v>
      </c>
      <c r="M92" s="17">
        <f>J92+K92-L92</f>
        <v>173137.68</v>
      </c>
      <c r="N92" s="17">
        <f>I92+M92</f>
        <v>173137.68</v>
      </c>
    </row>
    <row r="93" spans="1:14" ht="39">
      <c r="A93" s="72"/>
      <c r="B93" s="64"/>
      <c r="C93" s="25">
        <v>6207</v>
      </c>
      <c r="D93" s="26" t="s">
        <v>27</v>
      </c>
      <c r="E93" s="17">
        <f>'[1]17.08.2011r.'!N87</f>
        <v>173137.68</v>
      </c>
      <c r="F93" s="17">
        <f>'[1]17.08.2011r.'!I87</f>
        <v>0</v>
      </c>
      <c r="G93" s="68"/>
      <c r="H93" s="68"/>
      <c r="I93" s="17">
        <f>F93+G93-H93</f>
        <v>0</v>
      </c>
      <c r="J93" s="17">
        <f>'[1]17.08.2011r.'!M87</f>
        <v>173137.68</v>
      </c>
      <c r="K93" s="68"/>
      <c r="L93" s="69"/>
      <c r="M93" s="17">
        <f>J93+K93-L93</f>
        <v>173137.68</v>
      </c>
      <c r="N93" s="17">
        <f>I93+M93</f>
        <v>173137.68</v>
      </c>
    </row>
    <row r="94" spans="1:14" ht="15.75">
      <c r="A94" s="72"/>
      <c r="B94" s="57"/>
      <c r="C94" s="57"/>
      <c r="D94" s="50"/>
      <c r="E94" s="17"/>
      <c r="F94" s="17"/>
      <c r="G94" s="21"/>
      <c r="H94" s="21"/>
      <c r="I94" s="17"/>
      <c r="J94" s="17"/>
      <c r="K94" s="21"/>
      <c r="L94" s="21"/>
      <c r="M94" s="17"/>
      <c r="N94" s="17"/>
    </row>
    <row r="95" spans="1:14" ht="15.75">
      <c r="A95" s="52">
        <v>756</v>
      </c>
      <c r="B95" s="53"/>
      <c r="C95" s="52"/>
      <c r="D95" s="80" t="s">
        <v>79</v>
      </c>
      <c r="E95" s="17"/>
      <c r="F95" s="17"/>
      <c r="G95" s="81"/>
      <c r="H95" s="81"/>
      <c r="I95" s="17"/>
      <c r="J95" s="17"/>
      <c r="K95" s="81"/>
      <c r="L95" s="81"/>
      <c r="M95" s="17"/>
      <c r="N95" s="17"/>
    </row>
    <row r="96" spans="1:14" ht="15.75">
      <c r="A96" s="79"/>
      <c r="B96" s="53"/>
      <c r="C96" s="52"/>
      <c r="D96" s="80" t="s">
        <v>80</v>
      </c>
      <c r="E96" s="17"/>
      <c r="F96" s="17"/>
      <c r="G96" s="81"/>
      <c r="H96" s="81"/>
      <c r="I96" s="17"/>
      <c r="J96" s="17"/>
      <c r="K96" s="81"/>
      <c r="L96" s="81"/>
      <c r="M96" s="17"/>
      <c r="N96" s="17"/>
    </row>
    <row r="97" spans="1:14" ht="15.75">
      <c r="A97" s="79"/>
      <c r="B97" s="78"/>
      <c r="C97" s="79"/>
      <c r="D97" s="80" t="s">
        <v>81</v>
      </c>
      <c r="E97" s="17">
        <f>'[1]17.08.2011r.'!N91</f>
        <v>6559595.37</v>
      </c>
      <c r="F97" s="17">
        <f>'[1]17.08.2011r.'!I91</f>
        <v>6559595.37</v>
      </c>
      <c r="G97" s="17">
        <f>G98+G105+G117+G129+G136+G140</f>
        <v>0</v>
      </c>
      <c r="H97" s="17">
        <f>H98+H105+H117+H129+H136+H140</f>
        <v>0</v>
      </c>
      <c r="I97" s="17">
        <f>F97+G97-H97</f>
        <v>6559595.37</v>
      </c>
      <c r="J97" s="17">
        <f>'[1]17.08.2011r.'!M91</f>
        <v>0</v>
      </c>
      <c r="K97" s="81"/>
      <c r="L97" s="81"/>
      <c r="M97" s="17">
        <f>J97+K97-L97</f>
        <v>0</v>
      </c>
      <c r="N97" s="17">
        <f>I97+M97</f>
        <v>6559595.37</v>
      </c>
    </row>
    <row r="98" spans="1:14" ht="15.75">
      <c r="A98" s="72"/>
      <c r="B98" s="55">
        <v>75601</v>
      </c>
      <c r="C98" s="55"/>
      <c r="D98" s="56" t="s">
        <v>82</v>
      </c>
      <c r="E98" s="17">
        <f>'[1]17.08.2011r.'!N92</f>
        <v>10500</v>
      </c>
      <c r="F98" s="17">
        <f>'[1]17.08.2011r.'!I92</f>
        <v>10500</v>
      </c>
      <c r="G98" s="24"/>
      <c r="H98" s="24"/>
      <c r="I98" s="17">
        <f>F98+G98-H98</f>
        <v>10500</v>
      </c>
      <c r="J98" s="17">
        <f>'[1]17.08.2011r.'!M92</f>
        <v>0</v>
      </c>
      <c r="K98" s="24"/>
      <c r="L98" s="24"/>
      <c r="M98" s="17">
        <f>J98+K98-L98</f>
        <v>0</v>
      </c>
      <c r="N98" s="17">
        <f>I98+M98</f>
        <v>10500</v>
      </c>
    </row>
    <row r="99" spans="1:14" ht="15.75">
      <c r="A99" s="72"/>
      <c r="B99" s="57"/>
      <c r="C99" s="18"/>
      <c r="D99" s="50" t="s">
        <v>83</v>
      </c>
      <c r="E99" s="17"/>
      <c r="F99" s="17"/>
      <c r="G99" s="21"/>
      <c r="H99" s="21"/>
      <c r="I99" s="17"/>
      <c r="J99" s="17"/>
      <c r="K99" s="21"/>
      <c r="L99" s="21"/>
      <c r="M99" s="17"/>
      <c r="N99" s="17"/>
    </row>
    <row r="100" spans="1:14" ht="15.75">
      <c r="A100" s="72"/>
      <c r="B100" s="62"/>
      <c r="C100" s="25" t="s">
        <v>84</v>
      </c>
      <c r="D100" s="23" t="s">
        <v>85</v>
      </c>
      <c r="E100" s="17">
        <f>'[1]17.08.2011r.'!N94</f>
        <v>10000</v>
      </c>
      <c r="F100" s="17">
        <f>'[1]17.08.2011r.'!I94</f>
        <v>10000</v>
      </c>
      <c r="G100" s="24"/>
      <c r="H100" s="24"/>
      <c r="I100" s="17">
        <f>F100+G100-H100</f>
        <v>10000</v>
      </c>
      <c r="J100" s="17">
        <f>'[1]17.08.2011r.'!M94</f>
        <v>0</v>
      </c>
      <c r="K100" s="24"/>
      <c r="L100" s="24"/>
      <c r="M100" s="17">
        <f>J100+K100-L100</f>
        <v>0</v>
      </c>
      <c r="N100" s="17">
        <f>I100+M100</f>
        <v>10000</v>
      </c>
    </row>
    <row r="101" spans="1:14" ht="15.75">
      <c r="A101" s="72"/>
      <c r="B101" s="55"/>
      <c r="C101" s="18" t="s">
        <v>86</v>
      </c>
      <c r="D101" s="50" t="s">
        <v>87</v>
      </c>
      <c r="E101" s="17">
        <f>'[1]17.08.2011r.'!N95</f>
        <v>500</v>
      </c>
      <c r="F101" s="17">
        <f>'[1]17.08.2011r.'!I95</f>
        <v>500</v>
      </c>
      <c r="G101" s="24"/>
      <c r="H101" s="24"/>
      <c r="I101" s="17">
        <f>F101+G101-H101</f>
        <v>500</v>
      </c>
      <c r="J101" s="17">
        <f>'[1]17.08.2011r.'!M95</f>
        <v>0</v>
      </c>
      <c r="K101" s="24"/>
      <c r="L101" s="24"/>
      <c r="M101" s="17">
        <f>J101+K101-L101</f>
        <v>0</v>
      </c>
      <c r="N101" s="17">
        <f>I101+M101</f>
        <v>500</v>
      </c>
    </row>
    <row r="102" spans="1:14" ht="15.75">
      <c r="A102" s="72"/>
      <c r="B102" s="55"/>
      <c r="C102" s="55"/>
      <c r="D102" s="71"/>
      <c r="E102" s="17"/>
      <c r="F102" s="17"/>
      <c r="G102" s="24"/>
      <c r="H102" s="24"/>
      <c r="I102" s="17"/>
      <c r="J102" s="17"/>
      <c r="K102" s="24"/>
      <c r="L102" s="24"/>
      <c r="M102" s="17"/>
      <c r="N102" s="17"/>
    </row>
    <row r="103" spans="1:14" ht="15.75">
      <c r="A103" s="72"/>
      <c r="B103" s="55" t="s">
        <v>88</v>
      </c>
      <c r="C103" s="55"/>
      <c r="D103" s="56" t="s">
        <v>89</v>
      </c>
      <c r="E103" s="17"/>
      <c r="F103" s="17"/>
      <c r="G103" s="24"/>
      <c r="H103" s="24"/>
      <c r="I103" s="17"/>
      <c r="J103" s="17"/>
      <c r="K103" s="24"/>
      <c r="L103" s="24"/>
      <c r="M103" s="17"/>
      <c r="N103" s="17"/>
    </row>
    <row r="104" spans="1:14" ht="15.75">
      <c r="A104" s="72"/>
      <c r="B104" s="55"/>
      <c r="C104" s="55"/>
      <c r="D104" s="56" t="s">
        <v>90</v>
      </c>
      <c r="E104" s="17"/>
      <c r="F104" s="17"/>
      <c r="G104" s="24"/>
      <c r="H104" s="24"/>
      <c r="I104" s="17"/>
      <c r="J104" s="17"/>
      <c r="K104" s="24"/>
      <c r="L104" s="24"/>
      <c r="M104" s="17"/>
      <c r="N104" s="17"/>
    </row>
    <row r="105" spans="1:14" ht="15.75">
      <c r="A105" s="72"/>
      <c r="B105" s="62">
        <v>75615</v>
      </c>
      <c r="C105" s="62"/>
      <c r="D105" s="82" t="s">
        <v>91</v>
      </c>
      <c r="E105" s="17">
        <f>'[1]17.08.2011r.'!N99</f>
        <v>1368059</v>
      </c>
      <c r="F105" s="17">
        <f>'[1]17.08.2011r.'!I99</f>
        <v>1368059</v>
      </c>
      <c r="G105" s="24"/>
      <c r="H105" s="24"/>
      <c r="I105" s="17">
        <f aca="true" t="shared" si="2" ref="I105:I112">F105+G105-H105</f>
        <v>1368059</v>
      </c>
      <c r="J105" s="17">
        <f>'[1]17.08.2011r.'!M99</f>
        <v>0</v>
      </c>
      <c r="K105" s="24"/>
      <c r="L105" s="24"/>
      <c r="M105" s="17">
        <f aca="true" t="shared" si="3" ref="M105:M112">J105+K105-L105</f>
        <v>0</v>
      </c>
      <c r="N105" s="17">
        <f aca="true" t="shared" si="4" ref="N105:N112">I105+M105</f>
        <v>1368059</v>
      </c>
    </row>
    <row r="106" spans="1:14" ht="15.75">
      <c r="A106" s="72"/>
      <c r="B106" s="55"/>
      <c r="C106" s="18" t="s">
        <v>92</v>
      </c>
      <c r="D106" s="50" t="s">
        <v>93</v>
      </c>
      <c r="E106" s="17">
        <f>'[1]17.08.2011r.'!N100</f>
        <v>1193826</v>
      </c>
      <c r="F106" s="17">
        <f>'[1]17.08.2011r.'!I100</f>
        <v>1193826</v>
      </c>
      <c r="G106" s="24"/>
      <c r="H106" s="24"/>
      <c r="I106" s="17">
        <f t="shared" si="2"/>
        <v>1193826</v>
      </c>
      <c r="J106" s="17">
        <f>'[1]17.08.2011r.'!M100</f>
        <v>0</v>
      </c>
      <c r="K106" s="24"/>
      <c r="L106" s="24"/>
      <c r="M106" s="17">
        <f t="shared" si="3"/>
        <v>0</v>
      </c>
      <c r="N106" s="17">
        <f t="shared" si="4"/>
        <v>1193826</v>
      </c>
    </row>
    <row r="107" spans="1:14" ht="15.75">
      <c r="A107" s="72"/>
      <c r="B107" s="57"/>
      <c r="C107" s="18" t="s">
        <v>94</v>
      </c>
      <c r="D107" s="50" t="s">
        <v>95</v>
      </c>
      <c r="E107" s="17">
        <f>'[1]17.08.2011r.'!N101</f>
        <v>96918</v>
      </c>
      <c r="F107" s="17">
        <f>'[1]17.08.2011r.'!I101</f>
        <v>96918</v>
      </c>
      <c r="G107" s="21"/>
      <c r="H107" s="21"/>
      <c r="I107" s="17">
        <f t="shared" si="2"/>
        <v>96918</v>
      </c>
      <c r="J107" s="17">
        <f>'[1]17.08.2011r.'!M101</f>
        <v>0</v>
      </c>
      <c r="K107" s="21"/>
      <c r="L107" s="21"/>
      <c r="M107" s="17">
        <f t="shared" si="3"/>
        <v>0</v>
      </c>
      <c r="N107" s="17">
        <f t="shared" si="4"/>
        <v>96918</v>
      </c>
    </row>
    <row r="108" spans="1:14" ht="15.75">
      <c r="A108" s="72"/>
      <c r="B108" s="57"/>
      <c r="C108" s="18" t="s">
        <v>96</v>
      </c>
      <c r="D108" s="50" t="s">
        <v>97</v>
      </c>
      <c r="E108" s="17">
        <f>'[1]17.08.2011r.'!N102</f>
        <v>39298</v>
      </c>
      <c r="F108" s="17">
        <f>'[1]17.08.2011r.'!I102</f>
        <v>39298</v>
      </c>
      <c r="G108" s="24"/>
      <c r="H108" s="24"/>
      <c r="I108" s="17">
        <f t="shared" si="2"/>
        <v>39298</v>
      </c>
      <c r="J108" s="17">
        <f>'[1]17.08.2011r.'!M102</f>
        <v>0</v>
      </c>
      <c r="K108" s="24"/>
      <c r="L108" s="24"/>
      <c r="M108" s="17">
        <f t="shared" si="3"/>
        <v>0</v>
      </c>
      <c r="N108" s="17">
        <f t="shared" si="4"/>
        <v>39298</v>
      </c>
    </row>
    <row r="109" spans="1:14" ht="15.75">
      <c r="A109" s="72"/>
      <c r="B109" s="64"/>
      <c r="C109" s="25" t="s">
        <v>98</v>
      </c>
      <c r="D109" s="23" t="s">
        <v>99</v>
      </c>
      <c r="E109" s="17">
        <f>'[1]17.08.2011r.'!N103</f>
        <v>5011</v>
      </c>
      <c r="F109" s="17">
        <f>'[1]17.08.2011r.'!I103</f>
        <v>5011</v>
      </c>
      <c r="G109" s="24"/>
      <c r="H109" s="24"/>
      <c r="I109" s="17">
        <f t="shared" si="2"/>
        <v>5011</v>
      </c>
      <c r="J109" s="17">
        <f>'[1]17.08.2011r.'!M103</f>
        <v>0</v>
      </c>
      <c r="K109" s="24"/>
      <c r="L109" s="24"/>
      <c r="M109" s="17">
        <f t="shared" si="3"/>
        <v>0</v>
      </c>
      <c r="N109" s="17">
        <f t="shared" si="4"/>
        <v>5011</v>
      </c>
    </row>
    <row r="110" spans="1:14" ht="15.75">
      <c r="A110" s="72"/>
      <c r="B110" s="57"/>
      <c r="C110" s="18" t="s">
        <v>100</v>
      </c>
      <c r="D110" s="50" t="s">
        <v>101</v>
      </c>
      <c r="E110" s="17">
        <f>'[1]17.08.2011r.'!N104</f>
        <v>30000</v>
      </c>
      <c r="F110" s="17">
        <f>'[1]17.08.2011r.'!I104</f>
        <v>30000</v>
      </c>
      <c r="G110" s="24"/>
      <c r="H110" s="24"/>
      <c r="I110" s="17">
        <f t="shared" si="2"/>
        <v>30000</v>
      </c>
      <c r="J110" s="17">
        <f>'[1]17.08.2011r.'!M104</f>
        <v>0</v>
      </c>
      <c r="K110" s="24"/>
      <c r="L110" s="24"/>
      <c r="M110" s="17">
        <f t="shared" si="3"/>
        <v>0</v>
      </c>
      <c r="N110" s="17">
        <f t="shared" si="4"/>
        <v>30000</v>
      </c>
    </row>
    <row r="111" spans="1:14" ht="15.75">
      <c r="A111" s="72"/>
      <c r="B111" s="57"/>
      <c r="C111" s="18" t="s">
        <v>86</v>
      </c>
      <c r="D111" s="50" t="s">
        <v>102</v>
      </c>
      <c r="E111" s="17">
        <f>'[1]17.08.2011r.'!N105</f>
        <v>2000</v>
      </c>
      <c r="F111" s="17">
        <f>'[1]17.08.2011r.'!I105</f>
        <v>2000</v>
      </c>
      <c r="G111" s="24"/>
      <c r="H111" s="24"/>
      <c r="I111" s="17">
        <f t="shared" si="2"/>
        <v>2000</v>
      </c>
      <c r="J111" s="17">
        <f>'[1]17.08.2011r.'!M105</f>
        <v>0</v>
      </c>
      <c r="K111" s="24"/>
      <c r="L111" s="24"/>
      <c r="M111" s="17">
        <f t="shared" si="3"/>
        <v>0</v>
      </c>
      <c r="N111" s="17">
        <f t="shared" si="4"/>
        <v>2000</v>
      </c>
    </row>
    <row r="112" spans="1:14" ht="15.75">
      <c r="A112" s="72"/>
      <c r="B112" s="57"/>
      <c r="C112" s="18">
        <v>2680</v>
      </c>
      <c r="D112" s="50" t="s">
        <v>103</v>
      </c>
      <c r="E112" s="17">
        <f>'[1]17.08.2011r.'!N106</f>
        <v>1006</v>
      </c>
      <c r="F112" s="17">
        <f>'[1]17.08.2011r.'!I106</f>
        <v>1006</v>
      </c>
      <c r="G112" s="21"/>
      <c r="H112" s="21"/>
      <c r="I112" s="17">
        <f t="shared" si="2"/>
        <v>1006</v>
      </c>
      <c r="J112" s="17">
        <f>'[1]17.08.2011r.'!M106</f>
        <v>0</v>
      </c>
      <c r="K112" s="21"/>
      <c r="L112" s="21"/>
      <c r="M112" s="17">
        <f t="shared" si="3"/>
        <v>0</v>
      </c>
      <c r="N112" s="17">
        <f t="shared" si="4"/>
        <v>1006</v>
      </c>
    </row>
    <row r="113" spans="1:14" ht="15.75">
      <c r="A113" s="72"/>
      <c r="B113" s="57"/>
      <c r="C113" s="18"/>
      <c r="D113" s="50"/>
      <c r="E113" s="17"/>
      <c r="F113" s="17"/>
      <c r="G113" s="24"/>
      <c r="H113" s="24"/>
      <c r="I113" s="17"/>
      <c r="J113" s="17"/>
      <c r="K113" s="24"/>
      <c r="L113" s="24"/>
      <c r="M113" s="17"/>
      <c r="N113" s="17"/>
    </row>
    <row r="114" spans="1:14" ht="15.75">
      <c r="A114" s="72"/>
      <c r="B114" s="57"/>
      <c r="C114" s="18"/>
      <c r="D114" s="50"/>
      <c r="E114" s="17"/>
      <c r="F114" s="17"/>
      <c r="G114" s="24"/>
      <c r="H114" s="24"/>
      <c r="I114" s="17"/>
      <c r="J114" s="17"/>
      <c r="K114" s="69"/>
      <c r="L114" s="69"/>
      <c r="M114" s="17"/>
      <c r="N114" s="17"/>
    </row>
    <row r="115" spans="1:14" ht="15.75">
      <c r="A115" s="72"/>
      <c r="B115" s="57"/>
      <c r="C115" s="18"/>
      <c r="D115" s="56" t="s">
        <v>104</v>
      </c>
      <c r="E115" s="17"/>
      <c r="F115" s="17"/>
      <c r="G115" s="24"/>
      <c r="H115" s="24"/>
      <c r="I115" s="17"/>
      <c r="J115" s="17"/>
      <c r="K115" s="69"/>
      <c r="L115" s="69"/>
      <c r="M115" s="17"/>
      <c r="N115" s="17"/>
    </row>
    <row r="116" spans="1:14" ht="15.75">
      <c r="A116" s="72"/>
      <c r="B116" s="57"/>
      <c r="C116" s="18"/>
      <c r="D116" s="56" t="s">
        <v>105</v>
      </c>
      <c r="E116" s="17"/>
      <c r="F116" s="17"/>
      <c r="G116" s="68"/>
      <c r="H116" s="68"/>
      <c r="I116" s="17"/>
      <c r="J116" s="17"/>
      <c r="K116" s="68"/>
      <c r="L116" s="68"/>
      <c r="M116" s="17"/>
      <c r="N116" s="17"/>
    </row>
    <row r="117" spans="1:14" ht="15.75">
      <c r="A117" s="72"/>
      <c r="B117" s="55">
        <v>75616</v>
      </c>
      <c r="C117" s="19"/>
      <c r="D117" s="82" t="s">
        <v>106</v>
      </c>
      <c r="E117" s="17">
        <f>'[1]17.08.2011r.'!N111</f>
        <v>1741664.53</v>
      </c>
      <c r="F117" s="17">
        <f>'[1]17.08.2011r.'!I111</f>
        <v>1741664.53</v>
      </c>
      <c r="G117" s="21"/>
      <c r="H117" s="21"/>
      <c r="I117" s="17">
        <f aca="true" t="shared" si="5" ref="I117:I126">F117+G117-H117</f>
        <v>1741664.53</v>
      </c>
      <c r="J117" s="17">
        <f>'[1]17.08.2011r.'!M111</f>
        <v>0</v>
      </c>
      <c r="K117" s="21"/>
      <c r="L117" s="21"/>
      <c r="M117" s="17">
        <f aca="true" t="shared" si="6" ref="M117:M126">J117+K117-L117</f>
        <v>0</v>
      </c>
      <c r="N117" s="17">
        <f aca="true" t="shared" si="7" ref="N117:N126">I117+M117</f>
        <v>1741664.53</v>
      </c>
    </row>
    <row r="118" spans="1:14" ht="15.75">
      <c r="A118" s="72"/>
      <c r="B118" s="55"/>
      <c r="C118" s="18" t="s">
        <v>92</v>
      </c>
      <c r="D118" s="50" t="s">
        <v>93</v>
      </c>
      <c r="E118" s="17">
        <f>'[1]17.08.2011r.'!N112</f>
        <v>1117742</v>
      </c>
      <c r="F118" s="17">
        <f>'[1]17.08.2011r.'!I112</f>
        <v>1117742</v>
      </c>
      <c r="G118" s="21"/>
      <c r="H118" s="21"/>
      <c r="I118" s="17">
        <f t="shared" si="5"/>
        <v>1117742</v>
      </c>
      <c r="J118" s="17">
        <f>'[1]17.08.2011r.'!M112</f>
        <v>0</v>
      </c>
      <c r="K118" s="21"/>
      <c r="L118" s="21"/>
      <c r="M118" s="17">
        <f t="shared" si="6"/>
        <v>0</v>
      </c>
      <c r="N118" s="17">
        <f t="shared" si="7"/>
        <v>1117742</v>
      </c>
    </row>
    <row r="119" spans="1:14" ht="15.75">
      <c r="A119" s="72"/>
      <c r="B119" s="57"/>
      <c r="C119" s="18" t="s">
        <v>94</v>
      </c>
      <c r="D119" s="50" t="s">
        <v>95</v>
      </c>
      <c r="E119" s="17">
        <f>'[1]17.08.2011r.'!N113</f>
        <v>317696</v>
      </c>
      <c r="F119" s="17">
        <f>'[1]17.08.2011r.'!I113</f>
        <v>317696</v>
      </c>
      <c r="G119" s="24"/>
      <c r="H119" s="24"/>
      <c r="I119" s="17">
        <f t="shared" si="5"/>
        <v>317696</v>
      </c>
      <c r="J119" s="17">
        <f>'[1]17.08.2011r.'!M113</f>
        <v>0</v>
      </c>
      <c r="K119" s="24"/>
      <c r="L119" s="24"/>
      <c r="M119" s="17">
        <f t="shared" si="6"/>
        <v>0</v>
      </c>
      <c r="N119" s="17">
        <f t="shared" si="7"/>
        <v>317696</v>
      </c>
    </row>
    <row r="120" spans="1:14" ht="15.75">
      <c r="A120" s="72"/>
      <c r="B120" s="57"/>
      <c r="C120" s="18" t="s">
        <v>96</v>
      </c>
      <c r="D120" s="50" t="s">
        <v>97</v>
      </c>
      <c r="E120" s="17">
        <f>'[1]17.08.2011r.'!N114</f>
        <v>4521</v>
      </c>
      <c r="F120" s="17">
        <f>'[1]17.08.2011r.'!I114</f>
        <v>4521</v>
      </c>
      <c r="G120" s="24"/>
      <c r="H120" s="24"/>
      <c r="I120" s="17">
        <f t="shared" si="5"/>
        <v>4521</v>
      </c>
      <c r="J120" s="17">
        <f>'[1]17.08.2011r.'!M114</f>
        <v>0</v>
      </c>
      <c r="K120" s="24"/>
      <c r="L120" s="24"/>
      <c r="M120" s="17">
        <f t="shared" si="6"/>
        <v>0</v>
      </c>
      <c r="N120" s="17">
        <f t="shared" si="7"/>
        <v>4521</v>
      </c>
    </row>
    <row r="121" spans="1:14" ht="15.75">
      <c r="A121" s="72"/>
      <c r="B121" s="64"/>
      <c r="C121" s="25" t="s">
        <v>98</v>
      </c>
      <c r="D121" s="23" t="s">
        <v>99</v>
      </c>
      <c r="E121" s="17">
        <f>'[1]17.08.2011r.'!N115</f>
        <v>53055.53</v>
      </c>
      <c r="F121" s="17">
        <f>'[1]17.08.2011r.'!I115</f>
        <v>53055.53</v>
      </c>
      <c r="G121" s="24"/>
      <c r="H121" s="24"/>
      <c r="I121" s="17">
        <f t="shared" si="5"/>
        <v>53055.53</v>
      </c>
      <c r="J121" s="17">
        <f>'[1]17.08.2011r.'!M115</f>
        <v>0</v>
      </c>
      <c r="K121" s="24"/>
      <c r="L121" s="24"/>
      <c r="M121" s="17">
        <f t="shared" si="6"/>
        <v>0</v>
      </c>
      <c r="N121" s="17">
        <f t="shared" si="7"/>
        <v>53055.53</v>
      </c>
    </row>
    <row r="122" spans="1:14" ht="15.75">
      <c r="A122" s="72"/>
      <c r="B122" s="64"/>
      <c r="C122" s="25" t="s">
        <v>107</v>
      </c>
      <c r="D122" s="23" t="s">
        <v>108</v>
      </c>
      <c r="E122" s="17">
        <f>'[1]17.08.2011r.'!N116</f>
        <v>25000</v>
      </c>
      <c r="F122" s="17">
        <f>'[1]17.08.2011r.'!I116</f>
        <v>25000</v>
      </c>
      <c r="G122" s="24"/>
      <c r="H122" s="24"/>
      <c r="I122" s="17">
        <f t="shared" si="5"/>
        <v>25000</v>
      </c>
      <c r="J122" s="17">
        <f>'[1]17.08.2011r.'!M116</f>
        <v>0</v>
      </c>
      <c r="K122" s="24"/>
      <c r="L122" s="24"/>
      <c r="M122" s="17">
        <f t="shared" si="6"/>
        <v>0</v>
      </c>
      <c r="N122" s="17">
        <f t="shared" si="7"/>
        <v>25000</v>
      </c>
    </row>
    <row r="123" spans="1:14" ht="15.75">
      <c r="A123" s="72"/>
      <c r="B123" s="64"/>
      <c r="C123" s="25" t="s">
        <v>109</v>
      </c>
      <c r="D123" s="23" t="s">
        <v>110</v>
      </c>
      <c r="E123" s="17">
        <f>'[1]17.08.2011r.'!N117</f>
        <v>3650</v>
      </c>
      <c r="F123" s="17">
        <f>'[1]17.08.2011r.'!I117</f>
        <v>3650</v>
      </c>
      <c r="G123" s="21"/>
      <c r="H123" s="21"/>
      <c r="I123" s="17">
        <f t="shared" si="5"/>
        <v>3650</v>
      </c>
      <c r="J123" s="17">
        <f>'[1]17.08.2011r.'!M117</f>
        <v>0</v>
      </c>
      <c r="K123" s="21"/>
      <c r="L123" s="21"/>
      <c r="M123" s="17">
        <f t="shared" si="6"/>
        <v>0</v>
      </c>
      <c r="N123" s="17">
        <f t="shared" si="7"/>
        <v>3650</v>
      </c>
    </row>
    <row r="124" spans="1:14" ht="15.75">
      <c r="A124" s="72"/>
      <c r="B124" s="64"/>
      <c r="C124" s="25" t="s">
        <v>111</v>
      </c>
      <c r="D124" s="23" t="s">
        <v>112</v>
      </c>
      <c r="E124" s="17">
        <f>'[1]17.08.2011r.'!N118</f>
        <v>90000</v>
      </c>
      <c r="F124" s="17">
        <f>'[1]17.08.2011r.'!I118</f>
        <v>90000</v>
      </c>
      <c r="G124" s="24"/>
      <c r="H124" s="24"/>
      <c r="I124" s="17">
        <f t="shared" si="5"/>
        <v>90000</v>
      </c>
      <c r="J124" s="17">
        <f>'[1]17.08.2011r.'!M118</f>
        <v>0</v>
      </c>
      <c r="K124" s="24"/>
      <c r="L124" s="24"/>
      <c r="M124" s="17">
        <f t="shared" si="6"/>
        <v>0</v>
      </c>
      <c r="N124" s="17">
        <f t="shared" si="7"/>
        <v>90000</v>
      </c>
    </row>
    <row r="125" spans="1:14" ht="15.75">
      <c r="A125" s="72"/>
      <c r="B125" s="57"/>
      <c r="C125" s="18" t="s">
        <v>100</v>
      </c>
      <c r="D125" s="50" t="s">
        <v>101</v>
      </c>
      <c r="E125" s="17">
        <f>'[1]17.08.2011r.'!N119</f>
        <v>120000</v>
      </c>
      <c r="F125" s="17">
        <f>'[1]17.08.2011r.'!I119</f>
        <v>120000</v>
      </c>
      <c r="G125" s="24"/>
      <c r="H125" s="24"/>
      <c r="I125" s="17">
        <f t="shared" si="5"/>
        <v>120000</v>
      </c>
      <c r="J125" s="17">
        <f>'[1]17.08.2011r.'!M119</f>
        <v>0</v>
      </c>
      <c r="K125" s="24"/>
      <c r="L125" s="24"/>
      <c r="M125" s="17">
        <f t="shared" si="6"/>
        <v>0</v>
      </c>
      <c r="N125" s="17">
        <f t="shared" si="7"/>
        <v>120000</v>
      </c>
    </row>
    <row r="126" spans="1:14" ht="15.75">
      <c r="A126" s="72"/>
      <c r="B126" s="57"/>
      <c r="C126" s="18" t="s">
        <v>86</v>
      </c>
      <c r="D126" s="50" t="s">
        <v>102</v>
      </c>
      <c r="E126" s="17">
        <f>'[1]17.08.2011r.'!N120</f>
        <v>10000</v>
      </c>
      <c r="F126" s="17">
        <f>'[1]17.08.2011r.'!I120</f>
        <v>10000</v>
      </c>
      <c r="G126" s="24"/>
      <c r="H126" s="24"/>
      <c r="I126" s="17">
        <f t="shared" si="5"/>
        <v>10000</v>
      </c>
      <c r="J126" s="17">
        <f>'[1]17.08.2011r.'!M120</f>
        <v>0</v>
      </c>
      <c r="K126" s="24"/>
      <c r="L126" s="24"/>
      <c r="M126" s="17">
        <f t="shared" si="6"/>
        <v>0</v>
      </c>
      <c r="N126" s="17">
        <f t="shared" si="7"/>
        <v>10000</v>
      </c>
    </row>
    <row r="127" spans="1:14" ht="15.75">
      <c r="A127" s="72"/>
      <c r="B127" s="57"/>
      <c r="C127" s="18"/>
      <c r="D127" s="50"/>
      <c r="E127" s="17"/>
      <c r="F127" s="17"/>
      <c r="G127" s="24"/>
      <c r="H127" s="24"/>
      <c r="I127" s="17"/>
      <c r="J127" s="17"/>
      <c r="K127" s="24"/>
      <c r="L127" s="24"/>
      <c r="M127" s="17"/>
      <c r="N127" s="17"/>
    </row>
    <row r="128" spans="1:14" ht="15.75">
      <c r="A128" s="72"/>
      <c r="B128" s="57"/>
      <c r="C128" s="18"/>
      <c r="D128" s="56" t="s">
        <v>113</v>
      </c>
      <c r="E128" s="17"/>
      <c r="F128" s="17"/>
      <c r="G128" s="21"/>
      <c r="H128" s="21"/>
      <c r="I128" s="17"/>
      <c r="J128" s="17"/>
      <c r="K128" s="21"/>
      <c r="L128" s="21"/>
      <c r="M128" s="17"/>
      <c r="N128" s="17"/>
    </row>
    <row r="129" spans="1:14" ht="15.75">
      <c r="A129" s="72"/>
      <c r="B129" s="55">
        <v>75618</v>
      </c>
      <c r="C129" s="55"/>
      <c r="D129" s="56" t="s">
        <v>114</v>
      </c>
      <c r="E129" s="17">
        <f>'[1]17.08.2011r.'!N123</f>
        <v>540645.84</v>
      </c>
      <c r="F129" s="17">
        <f>'[1]17.08.2011r.'!I123</f>
        <v>540645.84</v>
      </c>
      <c r="G129" s="21">
        <f>SUM(G130:G134)</f>
        <v>0</v>
      </c>
      <c r="H129" s="21">
        <f>SUM(H130:H134)</f>
        <v>0</v>
      </c>
      <c r="I129" s="17">
        <f>F129+G129-H129</f>
        <v>540645.84</v>
      </c>
      <c r="J129" s="17">
        <f>'[1]17.08.2011r.'!M123</f>
        <v>0</v>
      </c>
      <c r="K129" s="24"/>
      <c r="L129" s="24"/>
      <c r="M129" s="17">
        <f>J129+K129-L129</f>
        <v>0</v>
      </c>
      <c r="N129" s="17">
        <f>I129+M129</f>
        <v>540645.84</v>
      </c>
    </row>
    <row r="130" spans="1:14" ht="15.75">
      <c r="A130" s="72"/>
      <c r="B130" s="57"/>
      <c r="C130" s="18" t="s">
        <v>115</v>
      </c>
      <c r="D130" s="50" t="s">
        <v>116</v>
      </c>
      <c r="E130" s="17">
        <f>'[1]17.08.2011r.'!N124</f>
        <v>16000</v>
      </c>
      <c r="F130" s="17">
        <f>'[1]17.08.2011r.'!I124</f>
        <v>16000</v>
      </c>
      <c r="G130" s="24"/>
      <c r="H130" s="24"/>
      <c r="I130" s="17">
        <f>F130+G130-H130</f>
        <v>16000</v>
      </c>
      <c r="J130" s="17">
        <f>'[1]17.08.2011r.'!M124</f>
        <v>0</v>
      </c>
      <c r="K130" s="24"/>
      <c r="L130" s="24"/>
      <c r="M130" s="17">
        <f>J130+K130-L130</f>
        <v>0</v>
      </c>
      <c r="N130" s="17">
        <f>I130+M130</f>
        <v>16000</v>
      </c>
    </row>
    <row r="131" spans="1:14" ht="15.75">
      <c r="A131" s="72"/>
      <c r="B131" s="57"/>
      <c r="C131" s="18" t="s">
        <v>117</v>
      </c>
      <c r="D131" s="50" t="s">
        <v>118</v>
      </c>
      <c r="E131" s="17">
        <f>'[1]17.08.2011r.'!N125</f>
        <v>420000</v>
      </c>
      <c r="F131" s="17">
        <f>'[1]17.08.2011r.'!I125</f>
        <v>420000</v>
      </c>
      <c r="G131" s="24"/>
      <c r="H131" s="24"/>
      <c r="I131" s="17">
        <f>F131+G131-H131</f>
        <v>420000</v>
      </c>
      <c r="J131" s="17">
        <f>'[1]17.08.2011r.'!M125</f>
        <v>0</v>
      </c>
      <c r="K131" s="24"/>
      <c r="L131" s="24"/>
      <c r="M131" s="17">
        <f>J131+K131-L131</f>
        <v>0</v>
      </c>
      <c r="N131" s="17">
        <f>I131+M131</f>
        <v>420000</v>
      </c>
    </row>
    <row r="132" spans="1:14" ht="15.75">
      <c r="A132" s="72"/>
      <c r="B132" s="57"/>
      <c r="C132" s="18" t="s">
        <v>119</v>
      </c>
      <c r="D132" s="50" t="s">
        <v>120</v>
      </c>
      <c r="E132" s="17">
        <f>'[1]17.08.2011r.'!N126</f>
        <v>92645.84</v>
      </c>
      <c r="F132" s="17">
        <f>'[1]17.08.2011r.'!I126</f>
        <v>92645.84</v>
      </c>
      <c r="G132" s="24"/>
      <c r="H132" s="24"/>
      <c r="I132" s="17">
        <f>F132+G132-H132</f>
        <v>92645.84</v>
      </c>
      <c r="J132" s="17">
        <f>'[1]17.08.2011r.'!M126</f>
        <v>0</v>
      </c>
      <c r="K132" s="69"/>
      <c r="L132" s="69"/>
      <c r="M132" s="17">
        <f>J132+K132-L132</f>
        <v>0</v>
      </c>
      <c r="N132" s="17">
        <f>I132+M132</f>
        <v>92645.84</v>
      </c>
    </row>
    <row r="133" spans="1:14" ht="15.75">
      <c r="A133" s="72"/>
      <c r="B133" s="57"/>
      <c r="C133" s="18"/>
      <c r="D133" s="50" t="s">
        <v>121</v>
      </c>
      <c r="E133" s="17"/>
      <c r="F133" s="17"/>
      <c r="G133" s="68"/>
      <c r="H133" s="68"/>
      <c r="I133" s="17"/>
      <c r="J133" s="17"/>
      <c r="K133" s="69"/>
      <c r="L133" s="69"/>
      <c r="M133" s="17"/>
      <c r="N133" s="17"/>
    </row>
    <row r="134" spans="1:14" ht="15.75">
      <c r="A134" s="72"/>
      <c r="B134" s="57"/>
      <c r="C134" s="18" t="s">
        <v>122</v>
      </c>
      <c r="D134" s="50" t="s">
        <v>123</v>
      </c>
      <c r="E134" s="17">
        <f>'[1]17.08.2011r.'!N128</f>
        <v>12000</v>
      </c>
      <c r="F134" s="17">
        <f>'[1]17.08.2011r.'!I128</f>
        <v>12000</v>
      </c>
      <c r="G134" s="21"/>
      <c r="H134" s="21"/>
      <c r="I134" s="17">
        <f>F134+G134-H134</f>
        <v>12000</v>
      </c>
      <c r="J134" s="17">
        <f>'[1]17.08.2011r.'!M128</f>
        <v>0</v>
      </c>
      <c r="K134" s="69"/>
      <c r="L134" s="69"/>
      <c r="M134" s="17">
        <f>J134+K134-L134</f>
        <v>0</v>
      </c>
      <c r="N134" s="17">
        <f>I134+M134</f>
        <v>12000</v>
      </c>
    </row>
    <row r="135" spans="1:14" ht="15.75">
      <c r="A135" s="72"/>
      <c r="B135" s="57"/>
      <c r="C135" s="18"/>
      <c r="D135" s="50"/>
      <c r="E135" s="17"/>
      <c r="F135" s="17"/>
      <c r="G135" s="24"/>
      <c r="H135" s="24"/>
      <c r="I135" s="17"/>
      <c r="J135" s="17"/>
      <c r="K135" s="69"/>
      <c r="L135" s="69"/>
      <c r="M135" s="17"/>
      <c r="N135" s="17"/>
    </row>
    <row r="136" spans="1:14" ht="15.75">
      <c r="A136" s="72"/>
      <c r="B136" s="55">
        <v>75621</v>
      </c>
      <c r="C136" s="55"/>
      <c r="D136" s="56" t="s">
        <v>124</v>
      </c>
      <c r="E136" s="17">
        <f>'[1]17.08.2011r.'!N130</f>
        <v>2895726</v>
      </c>
      <c r="F136" s="17">
        <f>'[1]17.08.2011r.'!I130</f>
        <v>2895726</v>
      </c>
      <c r="G136" s="21">
        <f>SUM(G137:G138)</f>
        <v>0</v>
      </c>
      <c r="H136" s="21">
        <f>SUM(H137:H138)</f>
        <v>0</v>
      </c>
      <c r="I136" s="17">
        <f>F136+G136-H136</f>
        <v>2895726</v>
      </c>
      <c r="J136" s="17">
        <f>'[1]17.08.2011r.'!M130</f>
        <v>0</v>
      </c>
      <c r="K136" s="69"/>
      <c r="L136" s="69"/>
      <c r="M136" s="17">
        <f>J136+K136-L136</f>
        <v>0</v>
      </c>
      <c r="N136" s="17">
        <f>I136+M136</f>
        <v>2895726</v>
      </c>
    </row>
    <row r="137" spans="1:14" ht="15.75">
      <c r="A137" s="72"/>
      <c r="B137" s="57"/>
      <c r="C137" s="18" t="s">
        <v>125</v>
      </c>
      <c r="D137" s="50" t="s">
        <v>126</v>
      </c>
      <c r="E137" s="17">
        <f>'[1]17.08.2011r.'!N131</f>
        <v>2853726</v>
      </c>
      <c r="F137" s="17">
        <f>'[1]17.08.2011r.'!I131</f>
        <v>2853726</v>
      </c>
      <c r="G137" s="24"/>
      <c r="H137" s="24"/>
      <c r="I137" s="17">
        <f>F137+G137-H137</f>
        <v>2853726</v>
      </c>
      <c r="J137" s="17">
        <f>'[1]17.08.2011r.'!M131</f>
        <v>0</v>
      </c>
      <c r="K137" s="69"/>
      <c r="L137" s="69"/>
      <c r="M137" s="17">
        <f>J137+K137-L137</f>
        <v>0</v>
      </c>
      <c r="N137" s="17">
        <f>I137+M137</f>
        <v>2853726</v>
      </c>
    </row>
    <row r="138" spans="1:14" ht="15.75">
      <c r="A138" s="72"/>
      <c r="B138" s="55"/>
      <c r="C138" s="18" t="s">
        <v>127</v>
      </c>
      <c r="D138" s="50" t="s">
        <v>128</v>
      </c>
      <c r="E138" s="17">
        <f>'[1]17.08.2011r.'!N132</f>
        <v>42000</v>
      </c>
      <c r="F138" s="17">
        <f>'[1]17.08.2011r.'!I132</f>
        <v>42000</v>
      </c>
      <c r="G138" s="84"/>
      <c r="H138" s="84"/>
      <c r="I138" s="17">
        <f>F138+G138-H138</f>
        <v>42000</v>
      </c>
      <c r="J138" s="17">
        <f>'[1]17.08.2011r.'!M132</f>
        <v>0</v>
      </c>
      <c r="K138" s="69"/>
      <c r="L138" s="69"/>
      <c r="M138" s="17">
        <f>J138+K138-L138</f>
        <v>0</v>
      </c>
      <c r="N138" s="17">
        <f>I138+M138</f>
        <v>42000</v>
      </c>
    </row>
    <row r="139" spans="1:14" ht="15.75">
      <c r="A139" s="72"/>
      <c r="B139" s="55"/>
      <c r="C139" s="18"/>
      <c r="D139" s="50"/>
      <c r="E139" s="17"/>
      <c r="F139" s="17"/>
      <c r="G139" s="84"/>
      <c r="H139" s="84"/>
      <c r="I139" s="17"/>
      <c r="J139" s="17"/>
      <c r="K139" s="69"/>
      <c r="L139" s="69"/>
      <c r="M139" s="17"/>
      <c r="N139" s="17"/>
    </row>
    <row r="140" spans="1:14" ht="15.75">
      <c r="A140" s="72"/>
      <c r="B140" s="55">
        <v>75647</v>
      </c>
      <c r="C140" s="18"/>
      <c r="D140" s="56" t="s">
        <v>129</v>
      </c>
      <c r="E140" s="17">
        <f>'[1]17.08.2011r.'!N134</f>
        <v>3000</v>
      </c>
      <c r="F140" s="17">
        <f>'[1]17.08.2011r.'!I134</f>
        <v>3000</v>
      </c>
      <c r="G140" s="68"/>
      <c r="H140" s="68"/>
      <c r="I140" s="17">
        <f>F140+G140-H140</f>
        <v>3000</v>
      </c>
      <c r="J140" s="17">
        <f>'[1]17.08.2011r.'!M134</f>
        <v>0</v>
      </c>
      <c r="K140" s="68"/>
      <c r="L140" s="68"/>
      <c r="M140" s="17">
        <f>J140+K140-L140</f>
        <v>0</v>
      </c>
      <c r="N140" s="17">
        <f>I140+M140</f>
        <v>3000</v>
      </c>
    </row>
    <row r="141" spans="1:14" ht="15.75">
      <c r="A141" s="72"/>
      <c r="B141" s="55"/>
      <c r="C141" s="18" t="s">
        <v>63</v>
      </c>
      <c r="D141" s="50" t="s">
        <v>130</v>
      </c>
      <c r="E141" s="17">
        <f>'[1]17.08.2011r.'!N135</f>
        <v>3000</v>
      </c>
      <c r="F141" s="17">
        <f>'[1]17.08.2011r.'!I135</f>
        <v>3000</v>
      </c>
      <c r="G141" s="68"/>
      <c r="H141" s="68"/>
      <c r="I141" s="17">
        <f>F141+G141-H141</f>
        <v>3000</v>
      </c>
      <c r="J141" s="17">
        <f>'[1]17.08.2011r.'!M135</f>
        <v>0</v>
      </c>
      <c r="K141" s="21"/>
      <c r="L141" s="21"/>
      <c r="M141" s="17">
        <f>J141+K141-L141</f>
        <v>0</v>
      </c>
      <c r="N141" s="17">
        <f>I141+M141</f>
        <v>3000</v>
      </c>
    </row>
    <row r="142" spans="1:14" ht="15.75">
      <c r="A142" s="72"/>
      <c r="B142" s="57"/>
      <c r="C142" s="55"/>
      <c r="D142" s="56"/>
      <c r="E142" s="17"/>
      <c r="F142" s="17"/>
      <c r="G142" s="24"/>
      <c r="H142" s="24"/>
      <c r="I142" s="17"/>
      <c r="J142" s="17"/>
      <c r="K142" s="24"/>
      <c r="L142" s="24"/>
      <c r="M142" s="17"/>
      <c r="N142" s="17"/>
    </row>
    <row r="143" spans="1:14" ht="15.75">
      <c r="A143" s="52">
        <v>758</v>
      </c>
      <c r="B143" s="53"/>
      <c r="C143" s="52"/>
      <c r="D143" s="54" t="s">
        <v>131</v>
      </c>
      <c r="E143" s="17">
        <f>'[1]17.08.2011r.'!N137</f>
        <v>5541443</v>
      </c>
      <c r="F143" s="17">
        <f>'[1]17.08.2011r.'!I137</f>
        <v>5541443</v>
      </c>
      <c r="G143" s="17">
        <f>G144+G147+G150+G153</f>
        <v>119579</v>
      </c>
      <c r="H143" s="17">
        <f>H144+H147+H150+H153</f>
        <v>0</v>
      </c>
      <c r="I143" s="17">
        <f>F143+G143-H143</f>
        <v>5661022</v>
      </c>
      <c r="J143" s="17">
        <f>'[1]17.08.2011r.'!M137</f>
        <v>0</v>
      </c>
      <c r="K143" s="81"/>
      <c r="L143" s="81"/>
      <c r="M143" s="17">
        <f>J143+K143-L143</f>
        <v>0</v>
      </c>
      <c r="N143" s="17">
        <f>I143+M143</f>
        <v>5661022</v>
      </c>
    </row>
    <row r="144" spans="1:14" ht="15.75">
      <c r="A144" s="72"/>
      <c r="B144" s="55">
        <v>75801</v>
      </c>
      <c r="C144" s="55" t="s">
        <v>88</v>
      </c>
      <c r="D144" s="77" t="s">
        <v>132</v>
      </c>
      <c r="E144" s="17">
        <f>'[1]17.08.2011r.'!N138</f>
        <v>4833971</v>
      </c>
      <c r="F144" s="17">
        <f>'[1]17.08.2011r.'!I138</f>
        <v>4833971</v>
      </c>
      <c r="G144" s="21">
        <f>SUM(G145)</f>
        <v>104579</v>
      </c>
      <c r="H144" s="24"/>
      <c r="I144" s="17">
        <f>F144+G144-H144</f>
        <v>4938550</v>
      </c>
      <c r="J144" s="17">
        <f>'[1]17.08.2011r.'!M138</f>
        <v>0</v>
      </c>
      <c r="K144" s="24"/>
      <c r="L144" s="24"/>
      <c r="M144" s="17">
        <f>J144+K144-L144</f>
        <v>0</v>
      </c>
      <c r="N144" s="17">
        <f>I144+M144</f>
        <v>4938550</v>
      </c>
    </row>
    <row r="145" spans="1:14" ht="15.75">
      <c r="A145" s="72"/>
      <c r="B145" s="57"/>
      <c r="C145" s="18">
        <v>2920</v>
      </c>
      <c r="D145" s="50" t="s">
        <v>133</v>
      </c>
      <c r="E145" s="17">
        <f>'[1]17.08.2011r.'!N139</f>
        <v>4833971</v>
      </c>
      <c r="F145" s="17">
        <f>'[1]17.08.2011r.'!I139</f>
        <v>4833971</v>
      </c>
      <c r="G145" s="24">
        <v>104579</v>
      </c>
      <c r="H145" s="24"/>
      <c r="I145" s="17">
        <f>F145+G145-H145</f>
        <v>4938550</v>
      </c>
      <c r="J145" s="17">
        <f>'[1]17.08.2011r.'!M139</f>
        <v>0</v>
      </c>
      <c r="K145" s="24"/>
      <c r="L145" s="24"/>
      <c r="M145" s="17">
        <f>J145+K145-L145</f>
        <v>0</v>
      </c>
      <c r="N145" s="17">
        <f>I145+M145</f>
        <v>4938550</v>
      </c>
    </row>
    <row r="146" spans="1:14" ht="15.75">
      <c r="A146" s="72"/>
      <c r="B146" s="57"/>
      <c r="C146" s="18"/>
      <c r="D146" s="50"/>
      <c r="E146" s="17"/>
      <c r="F146" s="17"/>
      <c r="G146" s="21"/>
      <c r="H146" s="21"/>
      <c r="I146" s="17"/>
      <c r="J146" s="17"/>
      <c r="K146" s="21"/>
      <c r="L146" s="21"/>
      <c r="M146" s="17"/>
      <c r="N146" s="17"/>
    </row>
    <row r="147" spans="1:14" ht="15.75">
      <c r="A147" s="72"/>
      <c r="B147" s="55">
        <v>75807</v>
      </c>
      <c r="C147" s="55"/>
      <c r="D147" s="56" t="s">
        <v>134</v>
      </c>
      <c r="E147" s="17">
        <f>'[1]17.08.2011r.'!N141</f>
        <v>651312</v>
      </c>
      <c r="F147" s="17">
        <f>'[1]17.08.2011r.'!I141</f>
        <v>651312</v>
      </c>
      <c r="G147" s="21"/>
      <c r="H147" s="21"/>
      <c r="I147" s="17">
        <f>F147+G147-H147</f>
        <v>651312</v>
      </c>
      <c r="J147" s="17">
        <f>'[1]17.08.2011r.'!M141</f>
        <v>0</v>
      </c>
      <c r="K147" s="21"/>
      <c r="L147" s="21"/>
      <c r="M147" s="17">
        <f>J147+K147-L147</f>
        <v>0</v>
      </c>
      <c r="N147" s="17">
        <f>I147+M147</f>
        <v>651312</v>
      </c>
    </row>
    <row r="148" spans="1:14" ht="15.75">
      <c r="A148" s="72"/>
      <c r="B148" s="57"/>
      <c r="C148" s="18">
        <v>2920</v>
      </c>
      <c r="D148" s="50" t="s">
        <v>133</v>
      </c>
      <c r="E148" s="17">
        <f>'[1]17.08.2011r.'!N142</f>
        <v>651312</v>
      </c>
      <c r="F148" s="17">
        <f>'[1]17.08.2011r.'!I142</f>
        <v>651312</v>
      </c>
      <c r="G148" s="21"/>
      <c r="H148" s="21"/>
      <c r="I148" s="17">
        <f>F148+G148-H148</f>
        <v>651312</v>
      </c>
      <c r="J148" s="17">
        <f>'[1]17.08.2011r.'!M142</f>
        <v>0</v>
      </c>
      <c r="K148" s="21"/>
      <c r="L148" s="21"/>
      <c r="M148" s="17">
        <f>J148+K148-L148</f>
        <v>0</v>
      </c>
      <c r="N148" s="17">
        <f>I148+M148</f>
        <v>651312</v>
      </c>
    </row>
    <row r="149" spans="1:14" ht="15.75">
      <c r="A149" s="72"/>
      <c r="B149" s="57"/>
      <c r="C149" s="18"/>
      <c r="D149" s="50"/>
      <c r="E149" s="17"/>
      <c r="F149" s="17"/>
      <c r="G149" s="24"/>
      <c r="H149" s="24"/>
      <c r="I149" s="17"/>
      <c r="J149" s="17"/>
      <c r="K149" s="24"/>
      <c r="L149" s="24"/>
      <c r="M149" s="17"/>
      <c r="N149" s="17"/>
    </row>
    <row r="150" spans="1:14" ht="15.75">
      <c r="A150" s="72"/>
      <c r="B150" s="55">
        <v>75814</v>
      </c>
      <c r="C150" s="55"/>
      <c r="D150" s="56" t="s">
        <v>135</v>
      </c>
      <c r="E150" s="17">
        <f>'[1]17.08.2011r.'!N144</f>
        <v>40000</v>
      </c>
      <c r="F150" s="17">
        <f>'[1]17.08.2011r.'!I144</f>
        <v>40000</v>
      </c>
      <c r="G150" s="21">
        <f>G151</f>
        <v>15000</v>
      </c>
      <c r="H150" s="21">
        <f>H151</f>
        <v>0</v>
      </c>
      <c r="I150" s="17">
        <f>F150+G150-H150</f>
        <v>55000</v>
      </c>
      <c r="J150" s="17">
        <f>'[1]17.08.2011r.'!M144</f>
        <v>0</v>
      </c>
      <c r="K150" s="24"/>
      <c r="L150" s="24"/>
      <c r="M150" s="17">
        <f>J150+K150-L150</f>
        <v>0</v>
      </c>
      <c r="N150" s="17">
        <f>I150+M150</f>
        <v>55000</v>
      </c>
    </row>
    <row r="151" spans="1:14" ht="15.75">
      <c r="A151" s="72"/>
      <c r="B151" s="57"/>
      <c r="C151" s="85" t="s">
        <v>136</v>
      </c>
      <c r="D151" s="50" t="s">
        <v>137</v>
      </c>
      <c r="E151" s="17">
        <f>'[1]17.08.2011r.'!N145</f>
        <v>40000</v>
      </c>
      <c r="F151" s="17">
        <f>'[1]17.08.2011r.'!I145</f>
        <v>40000</v>
      </c>
      <c r="G151" s="24">
        <v>15000</v>
      </c>
      <c r="H151" s="24"/>
      <c r="I151" s="17">
        <f>F151+G151-H151</f>
        <v>55000</v>
      </c>
      <c r="J151" s="17">
        <f>'[1]17.08.2011r.'!M145</f>
        <v>0</v>
      </c>
      <c r="K151" s="24"/>
      <c r="L151" s="24"/>
      <c r="M151" s="17">
        <f>J151+K151-L151</f>
        <v>0</v>
      </c>
      <c r="N151" s="17">
        <f>I151+M151</f>
        <v>55000</v>
      </c>
    </row>
    <row r="152" spans="1:14" ht="15.75">
      <c r="A152" s="72"/>
      <c r="B152" s="57"/>
      <c r="C152" s="18"/>
      <c r="D152" s="50"/>
      <c r="E152" s="17"/>
      <c r="F152" s="17"/>
      <c r="G152" s="84"/>
      <c r="H152" s="84"/>
      <c r="I152" s="17"/>
      <c r="J152" s="17"/>
      <c r="K152" s="84"/>
      <c r="L152" s="84"/>
      <c r="M152" s="17"/>
      <c r="N152" s="17"/>
    </row>
    <row r="153" spans="1:14" ht="15.75">
      <c r="A153" s="72"/>
      <c r="B153" s="55">
        <v>75831</v>
      </c>
      <c r="C153" s="55"/>
      <c r="D153" s="56" t="s">
        <v>138</v>
      </c>
      <c r="E153" s="17">
        <f>'[1]17.08.2011r.'!N147</f>
        <v>16160</v>
      </c>
      <c r="F153" s="17">
        <f>'[1]17.08.2011r.'!I147</f>
        <v>16160</v>
      </c>
      <c r="G153" s="24"/>
      <c r="H153" s="24"/>
      <c r="I153" s="17">
        <f>F153+G153-H153</f>
        <v>16160</v>
      </c>
      <c r="J153" s="17">
        <f>'[1]17.08.2011r.'!M147</f>
        <v>0</v>
      </c>
      <c r="K153" s="24"/>
      <c r="L153" s="24"/>
      <c r="M153" s="17">
        <f>J153+K153-L153</f>
        <v>0</v>
      </c>
      <c r="N153" s="17">
        <f>I153+M153</f>
        <v>16160</v>
      </c>
    </row>
    <row r="154" spans="1:14" ht="15.75">
      <c r="A154" s="72"/>
      <c r="B154" s="57"/>
      <c r="C154" s="86">
        <v>2920</v>
      </c>
      <c r="D154" s="50" t="s">
        <v>133</v>
      </c>
      <c r="E154" s="17">
        <f>'[1]17.08.2011r.'!N148</f>
        <v>16160</v>
      </c>
      <c r="F154" s="17">
        <f>'[1]17.08.2011r.'!I148</f>
        <v>16160</v>
      </c>
      <c r="G154" s="24"/>
      <c r="H154" s="24"/>
      <c r="I154" s="17">
        <f>F154+G154-H154</f>
        <v>16160</v>
      </c>
      <c r="J154" s="17">
        <f>'[1]17.08.2011r.'!M148</f>
        <v>0</v>
      </c>
      <c r="K154" s="24"/>
      <c r="L154" s="24"/>
      <c r="M154" s="17">
        <f>J154+K154-L154</f>
        <v>0</v>
      </c>
      <c r="N154" s="17">
        <f>I154+M154</f>
        <v>16160</v>
      </c>
    </row>
    <row r="155" spans="1:14" ht="15.75">
      <c r="A155" s="72"/>
      <c r="B155" s="57"/>
      <c r="C155" s="18"/>
      <c r="D155" s="50"/>
      <c r="E155" s="17"/>
      <c r="F155" s="17"/>
      <c r="G155" s="24"/>
      <c r="H155" s="24"/>
      <c r="I155" s="17"/>
      <c r="J155" s="17"/>
      <c r="K155" s="24"/>
      <c r="L155" s="24"/>
      <c r="M155" s="17"/>
      <c r="N155" s="17"/>
    </row>
    <row r="156" spans="1:14" ht="15.75">
      <c r="A156" s="52">
        <v>801</v>
      </c>
      <c r="B156" s="53"/>
      <c r="C156" s="79"/>
      <c r="D156" s="54" t="s">
        <v>139</v>
      </c>
      <c r="E156" s="17">
        <f>'[1]17.08.2011r.'!N150</f>
        <v>358168</v>
      </c>
      <c r="F156" s="17">
        <f>'[1]17.08.2011r.'!I150</f>
        <v>358168</v>
      </c>
      <c r="G156" s="81"/>
      <c r="H156" s="81"/>
      <c r="I156" s="17">
        <f>F156+G156-H156</f>
        <v>358168</v>
      </c>
      <c r="J156" s="17">
        <f>'[1]17.08.2011r.'!M150</f>
        <v>0</v>
      </c>
      <c r="K156" s="81"/>
      <c r="L156" s="81"/>
      <c r="M156" s="17">
        <f>J156+K156-L156</f>
        <v>0</v>
      </c>
      <c r="N156" s="17">
        <f>I156+M156</f>
        <v>358168</v>
      </c>
    </row>
    <row r="157" spans="1:14" ht="15.75">
      <c r="A157" s="72"/>
      <c r="B157" s="55">
        <v>80101</v>
      </c>
      <c r="C157" s="55"/>
      <c r="D157" s="56" t="s">
        <v>140</v>
      </c>
      <c r="E157" s="17">
        <f>'[1]17.08.2011r.'!N151</f>
        <v>21148</v>
      </c>
      <c r="F157" s="17">
        <f>'[1]17.08.2011r.'!I151</f>
        <v>21148</v>
      </c>
      <c r="G157" s="24"/>
      <c r="H157" s="24"/>
      <c r="I157" s="17">
        <f>F157+G157-H157</f>
        <v>21148</v>
      </c>
      <c r="J157" s="17">
        <f>'[1]17.08.2011r.'!M151</f>
        <v>0</v>
      </c>
      <c r="K157" s="24"/>
      <c r="L157" s="24"/>
      <c r="M157" s="17">
        <f>J157+K157-L157</f>
        <v>0</v>
      </c>
      <c r="N157" s="17">
        <f>I157+M157</f>
        <v>21148</v>
      </c>
    </row>
    <row r="158" spans="1:14" ht="15.75">
      <c r="A158" s="72"/>
      <c r="B158" s="57"/>
      <c r="C158" s="18"/>
      <c r="D158" s="50" t="s">
        <v>40</v>
      </c>
      <c r="E158" s="17"/>
      <c r="F158" s="17"/>
      <c r="G158" s="24"/>
      <c r="H158" s="24"/>
      <c r="I158" s="17"/>
      <c r="J158" s="17"/>
      <c r="K158" s="24"/>
      <c r="L158" s="24"/>
      <c r="M158" s="17"/>
      <c r="N158" s="17"/>
    </row>
    <row r="159" spans="1:14" ht="15.75">
      <c r="A159" s="72"/>
      <c r="B159" s="57"/>
      <c r="C159" s="18"/>
      <c r="D159" s="50" t="s">
        <v>141</v>
      </c>
      <c r="E159" s="17"/>
      <c r="F159" s="17"/>
      <c r="G159" s="24"/>
      <c r="H159" s="24"/>
      <c r="I159" s="17"/>
      <c r="J159" s="17"/>
      <c r="K159" s="24"/>
      <c r="L159" s="24"/>
      <c r="M159" s="17"/>
      <c r="N159" s="17"/>
    </row>
    <row r="160" spans="1:14" ht="15.75">
      <c r="A160" s="72"/>
      <c r="B160" s="57"/>
      <c r="C160" s="18" t="s">
        <v>42</v>
      </c>
      <c r="D160" s="50" t="s">
        <v>43</v>
      </c>
      <c r="E160" s="17">
        <f>'[1]17.08.2011r.'!N154</f>
        <v>21148</v>
      </c>
      <c r="F160" s="17">
        <f>'[1]17.08.2011r.'!I154</f>
        <v>21148</v>
      </c>
      <c r="G160" s="21"/>
      <c r="H160" s="21"/>
      <c r="I160" s="17">
        <f>F160+G160-H160</f>
        <v>21148</v>
      </c>
      <c r="J160" s="17">
        <f>'[1]17.08.2011r.'!M154</f>
        <v>0</v>
      </c>
      <c r="K160" s="21"/>
      <c r="L160" s="21"/>
      <c r="M160" s="17">
        <f>J160+K160-L160</f>
        <v>0</v>
      </c>
      <c r="N160" s="17">
        <f>I160+M160</f>
        <v>21148</v>
      </c>
    </row>
    <row r="161" spans="1:14" ht="15.75">
      <c r="A161" s="72"/>
      <c r="B161" s="57"/>
      <c r="C161" s="18"/>
      <c r="D161" s="50"/>
      <c r="E161" s="17"/>
      <c r="F161" s="17"/>
      <c r="G161" s="24"/>
      <c r="H161" s="24"/>
      <c r="I161" s="17"/>
      <c r="J161" s="17"/>
      <c r="K161" s="24"/>
      <c r="L161" s="24"/>
      <c r="M161" s="17"/>
      <c r="N161" s="17"/>
    </row>
    <row r="162" spans="1:14" ht="15.75">
      <c r="A162" s="72"/>
      <c r="B162" s="55">
        <v>80113</v>
      </c>
      <c r="C162" s="55"/>
      <c r="D162" s="56" t="s">
        <v>142</v>
      </c>
      <c r="E162" s="17">
        <f>'[1]17.08.2011r.'!N156</f>
        <v>7200</v>
      </c>
      <c r="F162" s="17">
        <f>'[1]17.08.2011r.'!I156</f>
        <v>7200</v>
      </c>
      <c r="G162" s="24"/>
      <c r="H162" s="24"/>
      <c r="I162" s="17">
        <f>F162+G162-H162</f>
        <v>7200</v>
      </c>
      <c r="J162" s="17">
        <f>'[1]17.08.2011r.'!M156</f>
        <v>0</v>
      </c>
      <c r="K162" s="24"/>
      <c r="L162" s="24"/>
      <c r="M162" s="17">
        <f>J162+K162-L162</f>
        <v>0</v>
      </c>
      <c r="N162" s="17">
        <f>I162+M162</f>
        <v>7200</v>
      </c>
    </row>
    <row r="163" spans="1:14" ht="15.75">
      <c r="A163" s="72"/>
      <c r="B163" s="57"/>
      <c r="C163" s="18" t="s">
        <v>143</v>
      </c>
      <c r="D163" s="50" t="s">
        <v>144</v>
      </c>
      <c r="E163" s="17">
        <f>'[1]17.08.2011r.'!N157</f>
        <v>7200</v>
      </c>
      <c r="F163" s="17">
        <f>'[1]17.08.2011r.'!I157</f>
        <v>7200</v>
      </c>
      <c r="G163" s="24"/>
      <c r="H163" s="24"/>
      <c r="I163" s="17">
        <f>F163+G163-H163</f>
        <v>7200</v>
      </c>
      <c r="J163" s="17">
        <f>'[1]17.08.2011r.'!M157</f>
        <v>0</v>
      </c>
      <c r="K163" s="24"/>
      <c r="L163" s="24"/>
      <c r="M163" s="17">
        <f>J163+K163-L163</f>
        <v>0</v>
      </c>
      <c r="N163" s="17">
        <f>I163+M163</f>
        <v>7200</v>
      </c>
    </row>
    <row r="164" spans="1:14" ht="15.75">
      <c r="A164" s="72"/>
      <c r="B164" s="57"/>
      <c r="C164" s="18"/>
      <c r="D164" s="50"/>
      <c r="E164" s="17"/>
      <c r="F164" s="17"/>
      <c r="G164" s="24"/>
      <c r="H164" s="24"/>
      <c r="I164" s="17"/>
      <c r="J164" s="17"/>
      <c r="K164" s="24"/>
      <c r="L164" s="24"/>
      <c r="M164" s="17"/>
      <c r="N164" s="17"/>
    </row>
    <row r="165" spans="1:14" ht="15.75">
      <c r="A165" s="72"/>
      <c r="B165" s="55">
        <v>80114</v>
      </c>
      <c r="C165" s="55"/>
      <c r="D165" s="56" t="s">
        <v>145</v>
      </c>
      <c r="E165" s="17">
        <f>'[1]17.08.2011r.'!N159</f>
        <v>865</v>
      </c>
      <c r="F165" s="17">
        <f>'[1]17.08.2011r.'!I159</f>
        <v>865</v>
      </c>
      <c r="G165" s="24"/>
      <c r="H165" s="24"/>
      <c r="I165" s="17">
        <f>F165+G165-H165</f>
        <v>865</v>
      </c>
      <c r="J165" s="17">
        <f>'[1]17.08.2011r.'!M159</f>
        <v>0</v>
      </c>
      <c r="K165" s="24"/>
      <c r="L165" s="24"/>
      <c r="M165" s="17">
        <f>J165+K165-L165</f>
        <v>0</v>
      </c>
      <c r="N165" s="17">
        <f>I165+M165</f>
        <v>865</v>
      </c>
    </row>
    <row r="166" spans="1:14" ht="15.75">
      <c r="A166" s="72"/>
      <c r="B166" s="57"/>
      <c r="C166" s="18" t="s">
        <v>63</v>
      </c>
      <c r="D166" s="50" t="s">
        <v>130</v>
      </c>
      <c r="E166" s="17">
        <f>'[1]17.08.2011r.'!N160</f>
        <v>780</v>
      </c>
      <c r="F166" s="17">
        <f>'[1]17.08.2011r.'!I160</f>
        <v>780</v>
      </c>
      <c r="G166" s="24"/>
      <c r="H166" s="24"/>
      <c r="I166" s="17">
        <f>F166+G166-H166</f>
        <v>780</v>
      </c>
      <c r="J166" s="17">
        <f>'[1]17.08.2011r.'!M160</f>
        <v>0</v>
      </c>
      <c r="K166" s="24"/>
      <c r="L166" s="24"/>
      <c r="M166" s="17">
        <f>J166+K166-L166</f>
        <v>0</v>
      </c>
      <c r="N166" s="17">
        <f>I166+M166</f>
        <v>780</v>
      </c>
    </row>
    <row r="167" spans="1:14" ht="15.75">
      <c r="A167" s="72"/>
      <c r="B167" s="57"/>
      <c r="C167" s="85" t="s">
        <v>136</v>
      </c>
      <c r="D167" s="50" t="s">
        <v>137</v>
      </c>
      <c r="E167" s="17">
        <f>'[1]17.08.2011r.'!N161</f>
        <v>85</v>
      </c>
      <c r="F167" s="17">
        <f>'[1]17.08.2011r.'!I161</f>
        <v>85</v>
      </c>
      <c r="G167" s="24"/>
      <c r="H167" s="24"/>
      <c r="I167" s="17">
        <f>F167+G167-H167</f>
        <v>85</v>
      </c>
      <c r="J167" s="17">
        <f>'[1]17.08.2011r.'!M161</f>
        <v>0</v>
      </c>
      <c r="K167" s="24"/>
      <c r="L167" s="24"/>
      <c r="M167" s="17">
        <f>J167+K167-L167</f>
        <v>0</v>
      </c>
      <c r="N167" s="17">
        <f>I167+M167</f>
        <v>85</v>
      </c>
    </row>
    <row r="168" spans="1:14" ht="15.75">
      <c r="A168" s="72"/>
      <c r="B168" s="57"/>
      <c r="C168" s="18"/>
      <c r="D168" s="50"/>
      <c r="E168" s="17"/>
      <c r="F168" s="17"/>
      <c r="G168" s="24"/>
      <c r="H168" s="24"/>
      <c r="I168" s="17"/>
      <c r="J168" s="17"/>
      <c r="K168" s="24"/>
      <c r="L168" s="24"/>
      <c r="M168" s="17"/>
      <c r="N168" s="17"/>
    </row>
    <row r="169" spans="1:14" ht="15.75">
      <c r="A169" s="72"/>
      <c r="B169" s="55">
        <v>80148</v>
      </c>
      <c r="C169" s="55"/>
      <c r="D169" s="87" t="s">
        <v>146</v>
      </c>
      <c r="E169" s="17">
        <f>'[1]17.08.2011r.'!N163</f>
        <v>328955</v>
      </c>
      <c r="F169" s="17">
        <f>'[1]17.08.2011r.'!I163</f>
        <v>328955</v>
      </c>
      <c r="G169" s="24"/>
      <c r="H169" s="24"/>
      <c r="I169" s="17">
        <f>F169+G169-H169</f>
        <v>328955</v>
      </c>
      <c r="J169" s="17">
        <f>'[1]17.08.2011r.'!M163</f>
        <v>0</v>
      </c>
      <c r="K169" s="24"/>
      <c r="L169" s="24"/>
      <c r="M169" s="17">
        <f>J169+K169-L169</f>
        <v>0</v>
      </c>
      <c r="N169" s="17">
        <f>I169+M169</f>
        <v>328955</v>
      </c>
    </row>
    <row r="170" spans="1:14" ht="15.75">
      <c r="A170" s="72"/>
      <c r="B170" s="57"/>
      <c r="C170" s="18" t="s">
        <v>143</v>
      </c>
      <c r="D170" s="50" t="s">
        <v>147</v>
      </c>
      <c r="E170" s="17">
        <f>'[1]17.08.2011r.'!N164</f>
        <v>328955</v>
      </c>
      <c r="F170" s="17">
        <f>'[1]17.08.2011r.'!I164</f>
        <v>328955</v>
      </c>
      <c r="G170" s="24"/>
      <c r="H170" s="24"/>
      <c r="I170" s="17">
        <f>F170+G170-H170</f>
        <v>328955</v>
      </c>
      <c r="J170" s="17">
        <f>'[1]17.08.2011r.'!M164</f>
        <v>0</v>
      </c>
      <c r="K170" s="24"/>
      <c r="L170" s="24"/>
      <c r="M170" s="17">
        <f>J170+K170-L170</f>
        <v>0</v>
      </c>
      <c r="N170" s="17">
        <f>I170+M170</f>
        <v>328955</v>
      </c>
    </row>
    <row r="171" spans="1:14" ht="15.75">
      <c r="A171" s="72"/>
      <c r="B171" s="57"/>
      <c r="C171" s="18"/>
      <c r="D171" s="50"/>
      <c r="E171" s="17"/>
      <c r="F171" s="17"/>
      <c r="G171" s="24"/>
      <c r="H171" s="24"/>
      <c r="I171" s="17"/>
      <c r="J171" s="17"/>
      <c r="K171" s="24"/>
      <c r="L171" s="24"/>
      <c r="M171" s="17"/>
      <c r="N171" s="17"/>
    </row>
    <row r="172" spans="1:14" ht="15.75">
      <c r="A172" s="52">
        <v>852</v>
      </c>
      <c r="B172" s="53"/>
      <c r="C172" s="52"/>
      <c r="D172" s="54" t="s">
        <v>148</v>
      </c>
      <c r="E172" s="17">
        <f>'[1]17.08.2011r.'!N166</f>
        <v>1750814</v>
      </c>
      <c r="F172" s="17">
        <f>'[1]17.08.2011r.'!I166</f>
        <v>1750814</v>
      </c>
      <c r="G172" s="88">
        <f>G174+G183+G190+G198+G203+G194+G206</f>
        <v>0</v>
      </c>
      <c r="H172" s="88">
        <f>H174+H183+H190+H198+H203+H194+H206</f>
        <v>0</v>
      </c>
      <c r="I172" s="17">
        <f>F172+G172-H172</f>
        <v>1750814</v>
      </c>
      <c r="J172" s="17">
        <f>'[1]17.08.2011r.'!M166</f>
        <v>0</v>
      </c>
      <c r="K172" s="17"/>
      <c r="L172" s="17"/>
      <c r="M172" s="17">
        <f>J172+K172-L172</f>
        <v>0</v>
      </c>
      <c r="N172" s="17">
        <f>I172+M172</f>
        <v>1750814</v>
      </c>
    </row>
    <row r="173" spans="1:14" ht="15.75">
      <c r="A173" s="72"/>
      <c r="B173" s="55"/>
      <c r="C173" s="55"/>
      <c r="D173" s="89" t="s">
        <v>149</v>
      </c>
      <c r="E173" s="17"/>
      <c r="F173" s="17"/>
      <c r="G173" s="24"/>
      <c r="H173" s="24"/>
      <c r="I173" s="17"/>
      <c r="J173" s="17"/>
      <c r="K173" s="24"/>
      <c r="L173" s="24"/>
      <c r="M173" s="17"/>
      <c r="N173" s="17"/>
    </row>
    <row r="174" spans="1:14" ht="15.75">
      <c r="A174" s="72"/>
      <c r="B174" s="55">
        <v>85212</v>
      </c>
      <c r="C174" s="55"/>
      <c r="D174" s="89" t="s">
        <v>150</v>
      </c>
      <c r="E174" s="17">
        <f>'[1]17.08.2011r.'!N168</f>
        <v>1601179</v>
      </c>
      <c r="F174" s="17">
        <f>'[1]17.08.2011r.'!I168</f>
        <v>1601179</v>
      </c>
      <c r="G174" s="68">
        <f>SUM(G175:G180)</f>
        <v>0</v>
      </c>
      <c r="H174" s="68">
        <f>SUM(H175:H180)</f>
        <v>0</v>
      </c>
      <c r="I174" s="17">
        <f>F174+G174-H174</f>
        <v>1601179</v>
      </c>
      <c r="J174" s="17">
        <f>'[1]17.08.2011r.'!M168</f>
        <v>0</v>
      </c>
      <c r="K174" s="24"/>
      <c r="L174" s="24"/>
      <c r="M174" s="17">
        <f>J174+K174-L174</f>
        <v>0</v>
      </c>
      <c r="N174" s="17">
        <f>I174+M174</f>
        <v>1601179</v>
      </c>
    </row>
    <row r="175" spans="1:14" ht="15.75">
      <c r="A175" s="72"/>
      <c r="B175" s="57"/>
      <c r="C175" s="18" t="s">
        <v>151</v>
      </c>
      <c r="D175" s="73" t="s">
        <v>137</v>
      </c>
      <c r="E175" s="17">
        <f>'[1]17.08.2011r.'!N169</f>
        <v>1000</v>
      </c>
      <c r="F175" s="17">
        <f>'[1]17.08.2011r.'!I169</f>
        <v>1000</v>
      </c>
      <c r="G175" s="24"/>
      <c r="H175" s="24"/>
      <c r="I175" s="17">
        <f>F175+G175-H175</f>
        <v>1000</v>
      </c>
      <c r="J175" s="17">
        <f>'[1]17.08.2011r.'!M169</f>
        <v>0</v>
      </c>
      <c r="K175" s="24"/>
      <c r="L175" s="24"/>
      <c r="M175" s="17">
        <f>J175+K175-L175</f>
        <v>0</v>
      </c>
      <c r="N175" s="17">
        <f>I175+M175</f>
        <v>1000</v>
      </c>
    </row>
    <row r="176" spans="1:14" ht="15.75">
      <c r="A176" s="72"/>
      <c r="B176" s="57"/>
      <c r="C176" s="18" t="s">
        <v>67</v>
      </c>
      <c r="D176" s="73" t="s">
        <v>68</v>
      </c>
      <c r="E176" s="17">
        <f>'[1]17.08.2011r.'!N170</f>
        <v>4000</v>
      </c>
      <c r="F176" s="17">
        <f>'[1]17.08.2011r.'!I170</f>
        <v>4000</v>
      </c>
      <c r="G176" s="24"/>
      <c r="H176" s="24"/>
      <c r="I176" s="17">
        <f>F176+G176-H176</f>
        <v>4000</v>
      </c>
      <c r="J176" s="17">
        <f>'[1]17.08.2011r.'!M170</f>
        <v>0</v>
      </c>
      <c r="K176" s="24"/>
      <c r="L176" s="24"/>
      <c r="M176" s="17">
        <f>J176+K176-L176</f>
        <v>0</v>
      </c>
      <c r="N176" s="17">
        <f>I176+M176</f>
        <v>4000</v>
      </c>
    </row>
    <row r="177" spans="1:14" ht="15.75">
      <c r="A177" s="72"/>
      <c r="B177" s="57"/>
      <c r="C177" s="18" t="s">
        <v>152</v>
      </c>
      <c r="D177" s="73" t="s">
        <v>153</v>
      </c>
      <c r="E177" s="17">
        <f>'[1]17.08.2011r.'!N171</f>
        <v>5000</v>
      </c>
      <c r="F177" s="17">
        <f>'[1]17.08.2011r.'!I171</f>
        <v>5000</v>
      </c>
      <c r="G177" s="24"/>
      <c r="H177" s="24"/>
      <c r="I177" s="17">
        <f>F177+G177-H177</f>
        <v>5000</v>
      </c>
      <c r="J177" s="17">
        <f>'[1]17.08.2011r.'!M171</f>
        <v>0</v>
      </c>
      <c r="K177" s="24"/>
      <c r="L177" s="24"/>
      <c r="M177" s="17">
        <f>J177+K177-L177</f>
        <v>0</v>
      </c>
      <c r="N177" s="17">
        <f>I177+M177</f>
        <v>5000</v>
      </c>
    </row>
    <row r="178" spans="1:14" ht="15.75">
      <c r="A178" s="72"/>
      <c r="B178" s="55"/>
      <c r="C178" s="55"/>
      <c r="D178" s="50" t="s">
        <v>154</v>
      </c>
      <c r="E178" s="17"/>
      <c r="F178" s="17"/>
      <c r="G178" s="24"/>
      <c r="H178" s="24"/>
      <c r="I178" s="17"/>
      <c r="J178" s="17"/>
      <c r="K178" s="24"/>
      <c r="L178" s="24"/>
      <c r="M178" s="17"/>
      <c r="N178" s="17"/>
    </row>
    <row r="179" spans="1:14" ht="15.75">
      <c r="A179" s="72"/>
      <c r="B179" s="55"/>
      <c r="C179" s="55"/>
      <c r="D179" s="50" t="s">
        <v>155</v>
      </c>
      <c r="E179" s="17"/>
      <c r="F179" s="17"/>
      <c r="G179" s="24"/>
      <c r="H179" s="24"/>
      <c r="I179" s="17"/>
      <c r="J179" s="17"/>
      <c r="K179" s="24"/>
      <c r="L179" s="24"/>
      <c r="M179" s="17"/>
      <c r="N179" s="17"/>
    </row>
    <row r="180" spans="1:14" ht="15.75">
      <c r="A180" s="72"/>
      <c r="B180" s="55"/>
      <c r="C180" s="18">
        <v>2010</v>
      </c>
      <c r="D180" s="50" t="s">
        <v>156</v>
      </c>
      <c r="E180" s="17">
        <f>'[1]17.08.2011r.'!N174</f>
        <v>1591179</v>
      </c>
      <c r="F180" s="17">
        <f>'[1]17.08.2011r.'!I174</f>
        <v>1591179</v>
      </c>
      <c r="G180" s="24"/>
      <c r="H180" s="24"/>
      <c r="I180" s="17">
        <f>F180+G180-H180</f>
        <v>1591179</v>
      </c>
      <c r="J180" s="17">
        <f>'[1]17.08.2011r.'!M174</f>
        <v>0</v>
      </c>
      <c r="K180" s="24"/>
      <c r="L180" s="24"/>
      <c r="M180" s="17">
        <f>J180+K180-L180</f>
        <v>0</v>
      </c>
      <c r="N180" s="17">
        <f>I180+M180</f>
        <v>1591179</v>
      </c>
    </row>
    <row r="181" spans="1:14" ht="15.75">
      <c r="A181" s="72"/>
      <c r="B181" s="55"/>
      <c r="C181" s="18"/>
      <c r="D181" s="50"/>
      <c r="E181" s="17"/>
      <c r="F181" s="17"/>
      <c r="G181" s="24"/>
      <c r="H181" s="24"/>
      <c r="I181" s="17"/>
      <c r="J181" s="17"/>
      <c r="K181" s="24"/>
      <c r="L181" s="24"/>
      <c r="M181" s="17"/>
      <c r="N181" s="17"/>
    </row>
    <row r="182" spans="1:14" ht="15.75">
      <c r="A182" s="72"/>
      <c r="B182" s="55"/>
      <c r="C182" s="55"/>
      <c r="D182" s="56" t="s">
        <v>157</v>
      </c>
      <c r="E182" s="17"/>
      <c r="F182" s="17"/>
      <c r="G182" s="21"/>
      <c r="H182" s="21"/>
      <c r="I182" s="17"/>
      <c r="J182" s="17"/>
      <c r="K182" s="21"/>
      <c r="L182" s="21"/>
      <c r="M182" s="17"/>
      <c r="N182" s="17"/>
    </row>
    <row r="183" spans="1:14" ht="29.25">
      <c r="A183" s="72"/>
      <c r="B183" s="55">
        <v>85213</v>
      </c>
      <c r="C183" s="55"/>
      <c r="D183" s="90" t="s">
        <v>158</v>
      </c>
      <c r="E183" s="17">
        <f>'[1]17.08.2011r.'!N177</f>
        <v>3008</v>
      </c>
      <c r="F183" s="17">
        <f>'[1]17.08.2011r.'!I177</f>
        <v>3008</v>
      </c>
      <c r="G183" s="21">
        <f>G184+G185+G186+G187+G188</f>
        <v>0</v>
      </c>
      <c r="H183" s="21">
        <f>H184+H185+H186+H187+H188</f>
        <v>0</v>
      </c>
      <c r="I183" s="17">
        <f>F183+G183-H183</f>
        <v>3008</v>
      </c>
      <c r="J183" s="17">
        <f>'[1]17.08.2011r.'!M177</f>
        <v>0</v>
      </c>
      <c r="K183" s="24"/>
      <c r="L183" s="24"/>
      <c r="M183" s="17">
        <f>J183+K183-L183</f>
        <v>0</v>
      </c>
      <c r="N183" s="17">
        <f>I183+M183</f>
        <v>3008</v>
      </c>
    </row>
    <row r="184" spans="1:14" ht="15.75">
      <c r="A184" s="72"/>
      <c r="B184" s="55"/>
      <c r="C184" s="55"/>
      <c r="D184" s="50" t="s">
        <v>159</v>
      </c>
      <c r="E184" s="17"/>
      <c r="F184" s="17"/>
      <c r="G184" s="24"/>
      <c r="H184" s="24"/>
      <c r="I184" s="17"/>
      <c r="J184" s="17"/>
      <c r="K184" s="24"/>
      <c r="L184" s="24"/>
      <c r="M184" s="17"/>
      <c r="N184" s="17"/>
    </row>
    <row r="185" spans="1:14" ht="15.75">
      <c r="A185" s="72"/>
      <c r="B185" s="57"/>
      <c r="C185" s="18"/>
      <c r="D185" s="50" t="s">
        <v>34</v>
      </c>
      <c r="E185" s="17"/>
      <c r="F185" s="17"/>
      <c r="G185" s="24"/>
      <c r="H185" s="24"/>
      <c r="I185" s="17"/>
      <c r="J185" s="17"/>
      <c r="K185" s="24"/>
      <c r="L185" s="24"/>
      <c r="M185" s="17"/>
      <c r="N185" s="17"/>
    </row>
    <row r="186" spans="1:14" ht="15.75">
      <c r="A186" s="72"/>
      <c r="B186" s="57"/>
      <c r="C186" s="18">
        <v>2010</v>
      </c>
      <c r="D186" s="50" t="s">
        <v>160</v>
      </c>
      <c r="E186" s="17">
        <f>'[1]17.08.2011r.'!N180</f>
        <v>1124</v>
      </c>
      <c r="F186" s="17">
        <f>'[1]17.08.2011r.'!I180</f>
        <v>1124</v>
      </c>
      <c r="G186" s="21"/>
      <c r="H186" s="21"/>
      <c r="I186" s="17">
        <f>F186+G186-H186</f>
        <v>1124</v>
      </c>
      <c r="J186" s="17">
        <f>'[1]17.08.2011r.'!M180</f>
        <v>0</v>
      </c>
      <c r="K186" s="21"/>
      <c r="L186" s="21"/>
      <c r="M186" s="17">
        <f>J186+K186-L186</f>
        <v>0</v>
      </c>
      <c r="N186" s="17">
        <f>I186+M186</f>
        <v>1124</v>
      </c>
    </row>
    <row r="187" spans="1:14" ht="15.75">
      <c r="A187" s="72"/>
      <c r="B187" s="57"/>
      <c r="C187" s="18"/>
      <c r="D187" s="50" t="s">
        <v>161</v>
      </c>
      <c r="E187" s="17"/>
      <c r="F187" s="17"/>
      <c r="G187" s="24"/>
      <c r="H187" s="24"/>
      <c r="I187" s="17"/>
      <c r="J187" s="17"/>
      <c r="K187" s="24"/>
      <c r="L187" s="24"/>
      <c r="M187" s="17"/>
      <c r="N187" s="17"/>
    </row>
    <row r="188" spans="1:14" ht="15.75">
      <c r="A188" s="72"/>
      <c r="B188" s="57"/>
      <c r="C188" s="18">
        <v>2030</v>
      </c>
      <c r="D188" s="50" t="s">
        <v>162</v>
      </c>
      <c r="E188" s="17">
        <f>'[1]17.08.2011r.'!N182</f>
        <v>1884</v>
      </c>
      <c r="F188" s="17">
        <f>'[1]17.08.2011r.'!I182</f>
        <v>1884</v>
      </c>
      <c r="G188" s="24"/>
      <c r="H188" s="24"/>
      <c r="I188" s="17">
        <f>F188+G188-H188</f>
        <v>1884</v>
      </c>
      <c r="J188" s="17">
        <f>'[1]17.08.2011r.'!M182</f>
        <v>0</v>
      </c>
      <c r="K188" s="24"/>
      <c r="L188" s="24"/>
      <c r="M188" s="17">
        <f>J188+K188-L188</f>
        <v>0</v>
      </c>
      <c r="N188" s="17">
        <f>I188+M188</f>
        <v>1884</v>
      </c>
    </row>
    <row r="189" spans="1:14" ht="15.75">
      <c r="A189" s="72"/>
      <c r="B189" s="57"/>
      <c r="C189" s="18"/>
      <c r="D189" s="50"/>
      <c r="E189" s="17"/>
      <c r="F189" s="17"/>
      <c r="G189" s="68"/>
      <c r="H189" s="68"/>
      <c r="I189" s="17"/>
      <c r="J189" s="17"/>
      <c r="K189" s="68"/>
      <c r="L189" s="68"/>
      <c r="M189" s="17"/>
      <c r="N189" s="17"/>
    </row>
    <row r="190" spans="1:14" ht="15.75">
      <c r="A190" s="72"/>
      <c r="B190" s="55">
        <v>85214</v>
      </c>
      <c r="C190" s="55"/>
      <c r="D190" s="56" t="s">
        <v>163</v>
      </c>
      <c r="E190" s="17">
        <f>'[1]17.08.2011r.'!N184</f>
        <v>28063</v>
      </c>
      <c r="F190" s="17">
        <f>'[1]17.08.2011r.'!I184</f>
        <v>28063</v>
      </c>
      <c r="G190" s="24"/>
      <c r="H190" s="24"/>
      <c r="I190" s="17">
        <f>F190+G190-H190</f>
        <v>28063</v>
      </c>
      <c r="J190" s="17">
        <f>'[1]17.08.2011r.'!M184</f>
        <v>0</v>
      </c>
      <c r="K190" s="69"/>
      <c r="L190" s="69"/>
      <c r="M190" s="17">
        <f>J190+K190-L190</f>
        <v>0</v>
      </c>
      <c r="N190" s="17">
        <f>I190+M190</f>
        <v>28063</v>
      </c>
    </row>
    <row r="191" spans="1:14" ht="15.75">
      <c r="A191" s="72"/>
      <c r="B191" s="57"/>
      <c r="C191" s="18"/>
      <c r="D191" s="50" t="s">
        <v>161</v>
      </c>
      <c r="E191" s="17"/>
      <c r="F191" s="17"/>
      <c r="G191" s="24"/>
      <c r="H191" s="24"/>
      <c r="I191" s="17"/>
      <c r="J191" s="17"/>
      <c r="K191" s="69"/>
      <c r="L191" s="69"/>
      <c r="M191" s="17"/>
      <c r="N191" s="17"/>
    </row>
    <row r="192" spans="1:14" ht="15.75">
      <c r="A192" s="72"/>
      <c r="B192" s="57"/>
      <c r="C192" s="18">
        <v>2030</v>
      </c>
      <c r="D192" s="50" t="s">
        <v>162</v>
      </c>
      <c r="E192" s="17">
        <f>'[1]17.08.2011r.'!N186</f>
        <v>28063</v>
      </c>
      <c r="F192" s="17">
        <f>'[1]17.08.2011r.'!I186</f>
        <v>28063</v>
      </c>
      <c r="G192" s="24"/>
      <c r="H192" s="24"/>
      <c r="I192" s="17">
        <f>F192+G192-H192</f>
        <v>28063</v>
      </c>
      <c r="J192" s="17">
        <f>'[1]17.08.2011r.'!M186</f>
        <v>0</v>
      </c>
      <c r="K192" s="69"/>
      <c r="L192" s="69"/>
      <c r="M192" s="17">
        <f>J192+K192-L192</f>
        <v>0</v>
      </c>
      <c r="N192" s="17">
        <f>I192+M192</f>
        <v>28063</v>
      </c>
    </row>
    <row r="193" spans="1:14" ht="15.75">
      <c r="A193" s="72"/>
      <c r="B193" s="57"/>
      <c r="C193" s="18"/>
      <c r="D193" s="50"/>
      <c r="E193" s="17"/>
      <c r="F193" s="17"/>
      <c r="G193" s="68"/>
      <c r="H193" s="68"/>
      <c r="I193" s="17"/>
      <c r="J193" s="17"/>
      <c r="K193" s="68"/>
      <c r="L193" s="68"/>
      <c r="M193" s="17"/>
      <c r="N193" s="17"/>
    </row>
    <row r="194" spans="1:14" ht="15.75">
      <c r="A194" s="72"/>
      <c r="B194" s="55">
        <v>85216</v>
      </c>
      <c r="C194" s="55"/>
      <c r="D194" s="56" t="s">
        <v>164</v>
      </c>
      <c r="E194" s="17">
        <f>'[1]17.08.2011r.'!N188</f>
        <v>19186</v>
      </c>
      <c r="F194" s="17">
        <f>'[1]17.08.2011r.'!I188</f>
        <v>19186</v>
      </c>
      <c r="G194" s="21"/>
      <c r="H194" s="21"/>
      <c r="I194" s="17">
        <f>F194+G194-H194</f>
        <v>19186</v>
      </c>
      <c r="J194" s="17">
        <f>'[1]17.08.2011r.'!M188</f>
        <v>0</v>
      </c>
      <c r="K194" s="68"/>
      <c r="L194" s="68"/>
      <c r="M194" s="17">
        <f>J194+K194-L194</f>
        <v>0</v>
      </c>
      <c r="N194" s="17">
        <f>I194+M194</f>
        <v>19186</v>
      </c>
    </row>
    <row r="195" spans="1:14" ht="15.75">
      <c r="A195" s="72"/>
      <c r="B195" s="57"/>
      <c r="C195" s="18"/>
      <c r="D195" s="50" t="s">
        <v>161</v>
      </c>
      <c r="E195" s="17"/>
      <c r="F195" s="17"/>
      <c r="G195" s="24"/>
      <c r="H195" s="24"/>
      <c r="I195" s="17"/>
      <c r="J195" s="17"/>
      <c r="K195" s="24"/>
      <c r="L195" s="24"/>
      <c r="M195" s="17"/>
      <c r="N195" s="17"/>
    </row>
    <row r="196" spans="1:14" ht="15.75">
      <c r="A196" s="72"/>
      <c r="B196" s="57"/>
      <c r="C196" s="18">
        <v>2030</v>
      </c>
      <c r="D196" s="50" t="s">
        <v>162</v>
      </c>
      <c r="E196" s="17">
        <f>'[1]17.08.2011r.'!N190</f>
        <v>19186</v>
      </c>
      <c r="F196" s="17">
        <f>'[1]17.08.2011r.'!I190</f>
        <v>19186</v>
      </c>
      <c r="G196" s="24"/>
      <c r="H196" s="24"/>
      <c r="I196" s="17">
        <f>F196+G196-H196</f>
        <v>19186</v>
      </c>
      <c r="J196" s="17">
        <f>'[1]17.08.2011r.'!M190</f>
        <v>0</v>
      </c>
      <c r="K196" s="24"/>
      <c r="L196" s="24"/>
      <c r="M196" s="17">
        <f>J196+K196-L196</f>
        <v>0</v>
      </c>
      <c r="N196" s="17">
        <f>I196+M196</f>
        <v>19186</v>
      </c>
    </row>
    <row r="197" spans="1:14" ht="15.75">
      <c r="A197" s="72"/>
      <c r="B197" s="57"/>
      <c r="C197" s="18"/>
      <c r="D197" s="50"/>
      <c r="E197" s="17"/>
      <c r="F197" s="17"/>
      <c r="G197" s="21"/>
      <c r="H197" s="21"/>
      <c r="I197" s="17"/>
      <c r="J197" s="17"/>
      <c r="K197" s="21"/>
      <c r="L197" s="21"/>
      <c r="M197" s="17"/>
      <c r="N197" s="17"/>
    </row>
    <row r="198" spans="1:14" ht="15.75">
      <c r="A198" s="72"/>
      <c r="B198" s="55">
        <v>85219</v>
      </c>
      <c r="C198" s="62"/>
      <c r="D198" s="82" t="s">
        <v>165</v>
      </c>
      <c r="E198" s="17">
        <f>'[1]17.08.2011r.'!N192</f>
        <v>46167</v>
      </c>
      <c r="F198" s="17">
        <f>'[1]17.08.2011r.'!I192</f>
        <v>46167</v>
      </c>
      <c r="G198" s="91">
        <f>SUM(G199:G201)</f>
        <v>0</v>
      </c>
      <c r="H198" s="91">
        <f>SUM(H199:H201)</f>
        <v>0</v>
      </c>
      <c r="I198" s="17">
        <f>F198+G198-H198</f>
        <v>46167</v>
      </c>
      <c r="J198" s="17">
        <f>'[1]17.08.2011r.'!M192</f>
        <v>0</v>
      </c>
      <c r="K198" s="24"/>
      <c r="L198" s="24"/>
      <c r="M198" s="17">
        <f>J198+K198-L198</f>
        <v>0</v>
      </c>
      <c r="N198" s="17">
        <f>I198+M198</f>
        <v>46167</v>
      </c>
    </row>
    <row r="199" spans="1:14" ht="15.75">
      <c r="A199" s="72"/>
      <c r="B199" s="55"/>
      <c r="C199" s="18" t="s">
        <v>151</v>
      </c>
      <c r="D199" s="73" t="s">
        <v>137</v>
      </c>
      <c r="E199" s="17">
        <f>'[1]17.08.2011r.'!N193</f>
        <v>140</v>
      </c>
      <c r="F199" s="17">
        <f>'[1]17.08.2011r.'!I193</f>
        <v>140</v>
      </c>
      <c r="G199" s="24"/>
      <c r="H199" s="24"/>
      <c r="I199" s="17">
        <f>F199+G199-H199</f>
        <v>140</v>
      </c>
      <c r="J199" s="17">
        <f>'[1]17.08.2011r.'!M193</f>
        <v>0</v>
      </c>
      <c r="K199" s="24"/>
      <c r="L199" s="24"/>
      <c r="M199" s="17">
        <f>J199+K199-L199</f>
        <v>0</v>
      </c>
      <c r="N199" s="17">
        <f>I199+M199</f>
        <v>140</v>
      </c>
    </row>
    <row r="200" spans="1:14" ht="15.75">
      <c r="A200" s="72"/>
      <c r="B200" s="57"/>
      <c r="C200" s="18"/>
      <c r="D200" s="50" t="s">
        <v>161</v>
      </c>
      <c r="E200" s="17"/>
      <c r="F200" s="17"/>
      <c r="G200" s="24"/>
      <c r="H200" s="24"/>
      <c r="I200" s="17"/>
      <c r="J200" s="17"/>
      <c r="K200" s="24"/>
      <c r="L200" s="24"/>
      <c r="M200" s="17"/>
      <c r="N200" s="17"/>
    </row>
    <row r="201" spans="1:14" ht="15.75">
      <c r="A201" s="72"/>
      <c r="B201" s="57"/>
      <c r="C201" s="18">
        <v>2030</v>
      </c>
      <c r="D201" s="50" t="s">
        <v>166</v>
      </c>
      <c r="E201" s="17">
        <f>'[1]17.08.2011r.'!N195</f>
        <v>46027</v>
      </c>
      <c r="F201" s="17">
        <f>'[1]17.08.2011r.'!I195</f>
        <v>46027</v>
      </c>
      <c r="G201" s="21"/>
      <c r="H201" s="21"/>
      <c r="I201" s="17">
        <f>F201+G201-H201</f>
        <v>46027</v>
      </c>
      <c r="J201" s="17">
        <f>'[1]17.08.2011r.'!M195</f>
        <v>0</v>
      </c>
      <c r="K201" s="21"/>
      <c r="L201" s="21"/>
      <c r="M201" s="17">
        <f>J201+K201-L201</f>
        <v>0</v>
      </c>
      <c r="N201" s="17">
        <f>I201+M201</f>
        <v>46027</v>
      </c>
    </row>
    <row r="202" spans="1:14" ht="15.75">
      <c r="A202" s="72"/>
      <c r="B202" s="57"/>
      <c r="C202" s="18"/>
      <c r="D202" s="50"/>
      <c r="E202" s="17"/>
      <c r="F202" s="17"/>
      <c r="G202" s="24"/>
      <c r="H202" s="24"/>
      <c r="I202" s="17"/>
      <c r="J202" s="17"/>
      <c r="K202" s="24"/>
      <c r="L202" s="24"/>
      <c r="M202" s="17"/>
      <c r="N202" s="17"/>
    </row>
    <row r="203" spans="1:14" ht="15.75">
      <c r="A203" s="72"/>
      <c r="B203" s="55">
        <v>85228</v>
      </c>
      <c r="C203" s="55"/>
      <c r="D203" s="56" t="s">
        <v>167</v>
      </c>
      <c r="E203" s="17">
        <f>'[1]17.08.2011r.'!N197</f>
        <v>9100</v>
      </c>
      <c r="F203" s="17">
        <f>'[1]17.08.2011r.'!I197</f>
        <v>9100</v>
      </c>
      <c r="G203" s="24"/>
      <c r="H203" s="24"/>
      <c r="I203" s="17">
        <f>F203+G203-H203</f>
        <v>9100</v>
      </c>
      <c r="J203" s="17">
        <f>'[1]17.08.2011r.'!M197</f>
        <v>0</v>
      </c>
      <c r="K203" s="24"/>
      <c r="L203" s="24"/>
      <c r="M203" s="17">
        <f>J203+K203-L203</f>
        <v>0</v>
      </c>
      <c r="N203" s="17">
        <f>I203+M203</f>
        <v>9100</v>
      </c>
    </row>
    <row r="204" spans="1:14" ht="15.75">
      <c r="A204" s="72"/>
      <c r="B204" s="55"/>
      <c r="C204" s="18" t="s">
        <v>143</v>
      </c>
      <c r="D204" s="50" t="s">
        <v>144</v>
      </c>
      <c r="E204" s="17">
        <f>'[1]17.08.2011r.'!N198</f>
        <v>9100</v>
      </c>
      <c r="F204" s="17">
        <f>'[1]17.08.2011r.'!I198</f>
        <v>9100</v>
      </c>
      <c r="G204" s="21"/>
      <c r="H204" s="21"/>
      <c r="I204" s="17">
        <f>F204+G204-H204</f>
        <v>9100</v>
      </c>
      <c r="J204" s="17">
        <f>'[1]17.08.2011r.'!M198</f>
        <v>0</v>
      </c>
      <c r="K204" s="21"/>
      <c r="L204" s="21"/>
      <c r="M204" s="17">
        <f>J204+K204-L204</f>
        <v>0</v>
      </c>
      <c r="N204" s="17">
        <f>I204+M204</f>
        <v>9100</v>
      </c>
    </row>
    <row r="205" spans="1:14" ht="15.75">
      <c r="A205" s="72"/>
      <c r="B205" s="55"/>
      <c r="C205" s="18"/>
      <c r="D205" s="50"/>
      <c r="E205" s="17"/>
      <c r="F205" s="17"/>
      <c r="G205" s="21"/>
      <c r="H205" s="21"/>
      <c r="I205" s="17"/>
      <c r="J205" s="17"/>
      <c r="K205" s="21"/>
      <c r="L205" s="21"/>
      <c r="M205" s="17"/>
      <c r="N205" s="17"/>
    </row>
    <row r="206" spans="1:14" ht="12.75">
      <c r="A206" s="18"/>
      <c r="B206" s="19">
        <v>85295</v>
      </c>
      <c r="C206" s="18"/>
      <c r="D206" s="77" t="s">
        <v>32</v>
      </c>
      <c r="E206" s="17">
        <f>'[1]17.08.2011r.'!N200</f>
        <v>44111</v>
      </c>
      <c r="F206" s="17">
        <f>'[1]17.08.2011r.'!I200</f>
        <v>44111</v>
      </c>
      <c r="G206" s="21">
        <f>SUM(G207:G209)</f>
        <v>0</v>
      </c>
      <c r="H206" s="21">
        <f>SUM(H207:H209)</f>
        <v>0</v>
      </c>
      <c r="I206" s="17">
        <f>F206+G206-H206</f>
        <v>44111</v>
      </c>
      <c r="J206" s="17">
        <f>'[1]17.08.2011r.'!M200</f>
        <v>0</v>
      </c>
      <c r="K206" s="24"/>
      <c r="L206" s="24"/>
      <c r="M206" s="17">
        <f>J206+K206-L206</f>
        <v>0</v>
      </c>
      <c r="N206" s="17">
        <f>I206+M206</f>
        <v>44111</v>
      </c>
    </row>
    <row r="207" spans="1:14" ht="12.75">
      <c r="A207" s="18"/>
      <c r="B207" s="19"/>
      <c r="C207" s="18" t="s">
        <v>67</v>
      </c>
      <c r="D207" s="73" t="s">
        <v>68</v>
      </c>
      <c r="E207" s="17">
        <f>'[1]17.08.2011r.'!N201</f>
        <v>17040</v>
      </c>
      <c r="F207" s="17">
        <f>'[1]17.08.2011r.'!I201</f>
        <v>17040</v>
      </c>
      <c r="G207" s="21"/>
      <c r="H207" s="21"/>
      <c r="I207" s="17">
        <f>F207+G207-H207</f>
        <v>17040</v>
      </c>
      <c r="J207" s="17">
        <f>'[1]17.08.2011r.'!M201</f>
        <v>0</v>
      </c>
      <c r="K207" s="24"/>
      <c r="L207" s="24"/>
      <c r="M207" s="17">
        <f>J207+K207-L207</f>
        <v>0</v>
      </c>
      <c r="N207" s="17">
        <f>I207+M207</f>
        <v>17040</v>
      </c>
    </row>
    <row r="208" spans="1:14" ht="12.75">
      <c r="A208" s="18"/>
      <c r="B208" s="19"/>
      <c r="C208" s="18"/>
      <c r="D208" s="50" t="s">
        <v>161</v>
      </c>
      <c r="E208" s="17"/>
      <c r="F208" s="17"/>
      <c r="G208" s="24"/>
      <c r="H208" s="24"/>
      <c r="I208" s="17"/>
      <c r="J208" s="17"/>
      <c r="K208" s="24"/>
      <c r="L208" s="24"/>
      <c r="M208" s="17"/>
      <c r="N208" s="17"/>
    </row>
    <row r="209" spans="1:14" ht="12.75">
      <c r="A209" s="18"/>
      <c r="B209" s="19"/>
      <c r="C209" s="18">
        <v>2030</v>
      </c>
      <c r="D209" s="50" t="s">
        <v>166</v>
      </c>
      <c r="E209" s="17">
        <f>'[1]17.08.2011r.'!N203</f>
        <v>27071</v>
      </c>
      <c r="F209" s="17">
        <f>'[1]17.08.2011r.'!I203</f>
        <v>27071</v>
      </c>
      <c r="G209" s="24"/>
      <c r="H209" s="24"/>
      <c r="I209" s="17">
        <f>F209+G209-H209</f>
        <v>27071</v>
      </c>
      <c r="J209" s="17">
        <f>'[1]17.08.2011r.'!M203</f>
        <v>0</v>
      </c>
      <c r="K209" s="24"/>
      <c r="L209" s="24"/>
      <c r="M209" s="17">
        <f>J209+K209-L209</f>
        <v>0</v>
      </c>
      <c r="N209" s="17">
        <f>I209+M209</f>
        <v>27071</v>
      </c>
    </row>
    <row r="210" spans="1:14" ht="15.75">
      <c r="A210" s="72"/>
      <c r="B210" s="55"/>
      <c r="C210" s="18"/>
      <c r="D210" s="50"/>
      <c r="E210" s="17"/>
      <c r="F210" s="17"/>
      <c r="G210" s="21"/>
      <c r="H210" s="21"/>
      <c r="I210" s="17"/>
      <c r="J210" s="17"/>
      <c r="K210" s="21"/>
      <c r="L210" s="21"/>
      <c r="M210" s="17"/>
      <c r="N210" s="17"/>
    </row>
    <row r="211" spans="1:14" ht="12.75">
      <c r="A211" s="92">
        <v>853</v>
      </c>
      <c r="B211" s="92"/>
      <c r="C211" s="92"/>
      <c r="D211" s="93" t="s">
        <v>168</v>
      </c>
      <c r="E211" s="94">
        <v>0</v>
      </c>
      <c r="F211" s="94">
        <v>0</v>
      </c>
      <c r="G211" s="94">
        <f>G212</f>
        <v>92250.3</v>
      </c>
      <c r="H211" s="94">
        <f>H212</f>
        <v>0</v>
      </c>
      <c r="I211" s="94">
        <f>F211+G211-H211</f>
        <v>92250.3</v>
      </c>
      <c r="J211" s="94">
        <f>'[2]Arkusz1'!M210</f>
        <v>0</v>
      </c>
      <c r="K211" s="94">
        <f>K212</f>
        <v>0</v>
      </c>
      <c r="L211" s="94">
        <f>L212</f>
        <v>0</v>
      </c>
      <c r="M211" s="94">
        <f>J211+K211-L211</f>
        <v>0</v>
      </c>
      <c r="N211" s="94">
        <f>I211+M211</f>
        <v>92250.3</v>
      </c>
    </row>
    <row r="212" spans="1:14" ht="12.75">
      <c r="A212" s="37"/>
      <c r="B212" s="32">
        <v>85395</v>
      </c>
      <c r="C212" s="32"/>
      <c r="D212" s="95" t="s">
        <v>169</v>
      </c>
      <c r="E212" s="94">
        <f>'[2]Arkusz1'!N211</f>
        <v>0</v>
      </c>
      <c r="F212" s="94">
        <f>'[2]Arkusz1'!I211</f>
        <v>0</v>
      </c>
      <c r="G212" s="35">
        <f>SUM(G213:G214)</f>
        <v>92250.3</v>
      </c>
      <c r="H212" s="35">
        <f>SUM(H213:H214)</f>
        <v>0</v>
      </c>
      <c r="I212" s="94">
        <f>F212+G212-H212</f>
        <v>92250.3</v>
      </c>
      <c r="J212" s="94">
        <f>'[2]Arkusz1'!M211</f>
        <v>0</v>
      </c>
      <c r="K212" s="35">
        <f>SUM(K213:K214)</f>
        <v>0</v>
      </c>
      <c r="L212" s="35">
        <f>SUM(L213:L214)</f>
        <v>0</v>
      </c>
      <c r="M212" s="94">
        <f>J212+K212-L212</f>
        <v>0</v>
      </c>
      <c r="N212" s="94">
        <f>I212+M212</f>
        <v>92250.3</v>
      </c>
    </row>
    <row r="213" spans="1:14" ht="38.25">
      <c r="A213" s="37"/>
      <c r="B213" s="37"/>
      <c r="C213" s="96">
        <v>2007</v>
      </c>
      <c r="D213" s="97" t="s">
        <v>27</v>
      </c>
      <c r="E213" s="94">
        <v>0</v>
      </c>
      <c r="F213" s="94">
        <v>0</v>
      </c>
      <c r="G213" s="40">
        <v>87612.02</v>
      </c>
      <c r="H213" s="40"/>
      <c r="I213" s="94">
        <f>F213+G213-H213</f>
        <v>87612.02</v>
      </c>
      <c r="J213" s="94">
        <f>'[2]Arkusz1'!M212</f>
        <v>0</v>
      </c>
      <c r="K213" s="40"/>
      <c r="L213" s="40"/>
      <c r="M213" s="94">
        <f>J213+K213-L213</f>
        <v>0</v>
      </c>
      <c r="N213" s="94">
        <f>I213+M213</f>
        <v>87612.02</v>
      </c>
    </row>
    <row r="214" spans="1:14" ht="38.25">
      <c r="A214" s="37"/>
      <c r="B214" s="32"/>
      <c r="C214" s="37">
        <v>2009</v>
      </c>
      <c r="D214" s="97" t="s">
        <v>27</v>
      </c>
      <c r="E214" s="94">
        <v>0</v>
      </c>
      <c r="F214" s="94">
        <v>0</v>
      </c>
      <c r="G214" s="40">
        <v>4638.28</v>
      </c>
      <c r="H214" s="40"/>
      <c r="I214" s="94">
        <f>F214+G214-H214</f>
        <v>4638.28</v>
      </c>
      <c r="J214" s="94">
        <f>'[2]Arkusz1'!M213</f>
        <v>0</v>
      </c>
      <c r="K214" s="40"/>
      <c r="L214" s="40"/>
      <c r="M214" s="94">
        <f>J214+K214-L214</f>
        <v>0</v>
      </c>
      <c r="N214" s="94">
        <f>I214+M214</f>
        <v>4638.28</v>
      </c>
    </row>
    <row r="215" spans="1:14" ht="15.75">
      <c r="A215" s="72"/>
      <c r="B215" s="55"/>
      <c r="C215" s="18"/>
      <c r="D215" s="50"/>
      <c r="E215" s="17"/>
      <c r="F215" s="17"/>
      <c r="G215" s="21"/>
      <c r="H215" s="21"/>
      <c r="I215" s="17"/>
      <c r="J215" s="17"/>
      <c r="K215" s="21"/>
      <c r="L215" s="21"/>
      <c r="M215" s="17"/>
      <c r="N215" s="17"/>
    </row>
    <row r="216" spans="1:14" ht="15.75">
      <c r="A216" s="52">
        <v>854</v>
      </c>
      <c r="B216" s="53"/>
      <c r="C216" s="52"/>
      <c r="D216" s="80" t="s">
        <v>170</v>
      </c>
      <c r="E216" s="17">
        <f>'[1]17.08.2011r.'!N205</f>
        <v>139506</v>
      </c>
      <c r="F216" s="17">
        <f>'[1]17.08.2011r.'!I205</f>
        <v>117506</v>
      </c>
      <c r="G216" s="17">
        <f>G221+G217+G226</f>
        <v>2097.92</v>
      </c>
      <c r="H216" s="17">
        <f>H221+H217+H226</f>
        <v>0</v>
      </c>
      <c r="I216" s="17">
        <f>F216+G216-H216</f>
        <v>119603.92</v>
      </c>
      <c r="J216" s="17">
        <f>'[1]17.08.2011r.'!M205</f>
        <v>22000</v>
      </c>
      <c r="K216" s="17">
        <f>K217+K221+K226</f>
        <v>0</v>
      </c>
      <c r="L216" s="17">
        <f>L217+L221+L226</f>
        <v>0</v>
      </c>
      <c r="M216" s="17">
        <f>J216+K216-L216</f>
        <v>22000</v>
      </c>
      <c r="N216" s="17">
        <f>I216+M216</f>
        <v>141603.91999999998</v>
      </c>
    </row>
    <row r="217" spans="1:14" ht="12.75">
      <c r="A217" s="98"/>
      <c r="B217" s="98">
        <v>85415</v>
      </c>
      <c r="C217" s="3"/>
      <c r="D217" s="99" t="s">
        <v>171</v>
      </c>
      <c r="E217" s="17">
        <f>'[1]17.08.2011r.'!N206</f>
        <v>30959</v>
      </c>
      <c r="F217" s="17">
        <f>'[1]17.08.2011r.'!I206</f>
        <v>30959</v>
      </c>
      <c r="G217" s="68">
        <f>SUM(G218:G219)</f>
        <v>0</v>
      </c>
      <c r="H217" s="68">
        <f>SUM(H218:H219)</f>
        <v>0</v>
      </c>
      <c r="I217" s="17">
        <f>SUM(I218:I219)</f>
        <v>30959</v>
      </c>
      <c r="J217" s="17">
        <f>'[1]17.08.2011r.'!M206</f>
        <v>0</v>
      </c>
      <c r="K217" s="68"/>
      <c r="L217" s="68"/>
      <c r="M217" s="17">
        <f>J217+K217-L217</f>
        <v>0</v>
      </c>
      <c r="N217" s="17">
        <f>I217+M217</f>
        <v>30959</v>
      </c>
    </row>
    <row r="218" spans="1:14" ht="12.75">
      <c r="A218" s="98"/>
      <c r="B218" s="98"/>
      <c r="C218" s="65"/>
      <c r="D218" s="67" t="s">
        <v>161</v>
      </c>
      <c r="E218" s="17"/>
      <c r="F218" s="17"/>
      <c r="G218" s="68"/>
      <c r="H218" s="68"/>
      <c r="I218" s="17"/>
      <c r="J218" s="17"/>
      <c r="K218" s="68"/>
      <c r="L218" s="68"/>
      <c r="M218" s="17"/>
      <c r="N218" s="17"/>
    </row>
    <row r="219" spans="1:14" ht="12.75">
      <c r="A219" s="98"/>
      <c r="B219" s="98"/>
      <c r="C219" s="65">
        <v>2030</v>
      </c>
      <c r="D219" s="67" t="s">
        <v>166</v>
      </c>
      <c r="E219" s="17">
        <f>'[1]17.08.2011r.'!N208</f>
        <v>30959</v>
      </c>
      <c r="F219" s="17">
        <f>'[1]17.08.2011r.'!I208</f>
        <v>30959</v>
      </c>
      <c r="G219" s="69"/>
      <c r="H219" s="68"/>
      <c r="I219" s="17">
        <f>F219+G219-H219</f>
        <v>30959</v>
      </c>
      <c r="J219" s="17">
        <f>'[1]17.08.2011r.'!M208</f>
        <v>0</v>
      </c>
      <c r="K219" s="68"/>
      <c r="L219" s="68"/>
      <c r="M219" s="17">
        <f>J219+K219-L219</f>
        <v>0</v>
      </c>
      <c r="N219" s="17">
        <f>I219+M219</f>
        <v>30959</v>
      </c>
    </row>
    <row r="220" spans="1:14" ht="12.75">
      <c r="A220" s="98"/>
      <c r="B220" s="98"/>
      <c r="C220" s="98"/>
      <c r="D220" s="100"/>
      <c r="E220" s="17"/>
      <c r="F220" s="17"/>
      <c r="G220" s="68"/>
      <c r="H220" s="68"/>
      <c r="I220" s="17"/>
      <c r="J220" s="17"/>
      <c r="K220" s="68"/>
      <c r="L220" s="68"/>
      <c r="M220" s="17"/>
      <c r="N220" s="17"/>
    </row>
    <row r="221" spans="1:14" ht="15.75">
      <c r="A221" s="72"/>
      <c r="B221" s="55">
        <v>85417</v>
      </c>
      <c r="C221" s="55"/>
      <c r="D221" s="56" t="s">
        <v>172</v>
      </c>
      <c r="E221" s="17">
        <f>'[1]17.08.2011r.'!N210</f>
        <v>86547</v>
      </c>
      <c r="F221" s="17">
        <f>'[1]17.08.2011r.'!I210</f>
        <v>86547</v>
      </c>
      <c r="G221" s="68">
        <f>SUM(G222:G224)</f>
        <v>0</v>
      </c>
      <c r="H221" s="68">
        <f>SUM(H222:H224)</f>
        <v>0</v>
      </c>
      <c r="I221" s="17">
        <f>F221+G221-H221</f>
        <v>86547</v>
      </c>
      <c r="J221" s="17">
        <f>'[1]17.08.2011r.'!M210</f>
        <v>0</v>
      </c>
      <c r="K221" s="68"/>
      <c r="L221" s="68"/>
      <c r="M221" s="17">
        <f>J221+K221-L221</f>
        <v>0</v>
      </c>
      <c r="N221" s="17">
        <f>I221+M221</f>
        <v>86547</v>
      </c>
    </row>
    <row r="222" spans="1:14" ht="15.75">
      <c r="A222" s="72"/>
      <c r="B222" s="57"/>
      <c r="C222" s="18" t="s">
        <v>143</v>
      </c>
      <c r="D222" s="50" t="s">
        <v>147</v>
      </c>
      <c r="E222" s="17">
        <f>'[1]17.08.2011r.'!N211</f>
        <v>37000</v>
      </c>
      <c r="F222" s="17">
        <f>'[1]17.08.2011r.'!I211</f>
        <v>37000</v>
      </c>
      <c r="G222" s="21"/>
      <c r="H222" s="21"/>
      <c r="I222" s="17">
        <f>F222+G222-H222</f>
        <v>37000</v>
      </c>
      <c r="J222" s="17">
        <f>'[1]17.08.2011r.'!M211</f>
        <v>0</v>
      </c>
      <c r="K222" s="21"/>
      <c r="L222" s="21"/>
      <c r="M222" s="17">
        <f>J222+K222-L222</f>
        <v>0</v>
      </c>
      <c r="N222" s="17">
        <f>I222+M222</f>
        <v>37000</v>
      </c>
    </row>
    <row r="223" spans="1:14" ht="15.75">
      <c r="A223" s="72"/>
      <c r="B223" s="57"/>
      <c r="C223" s="18"/>
      <c r="D223" s="50" t="s">
        <v>173</v>
      </c>
      <c r="E223" s="17"/>
      <c r="F223" s="17"/>
      <c r="G223" s="24"/>
      <c r="H223" s="24"/>
      <c r="I223" s="17"/>
      <c r="J223" s="17"/>
      <c r="K223" s="24"/>
      <c r="L223" s="24"/>
      <c r="M223" s="17"/>
      <c r="N223" s="17"/>
    </row>
    <row r="224" spans="1:14" ht="15.75">
      <c r="A224" s="72"/>
      <c r="B224" s="55"/>
      <c r="C224" s="18">
        <v>2320</v>
      </c>
      <c r="D224" s="23" t="s">
        <v>174</v>
      </c>
      <c r="E224" s="17">
        <f>'[1]17.08.2011r.'!N213</f>
        <v>49547</v>
      </c>
      <c r="F224" s="17">
        <f>'[1]17.08.2011r.'!I213</f>
        <v>49547</v>
      </c>
      <c r="G224" s="24"/>
      <c r="H224" s="24"/>
      <c r="I224" s="17">
        <f>F224+G224-H224</f>
        <v>49547</v>
      </c>
      <c r="J224" s="17">
        <f>'[1]17.08.2011r.'!M213</f>
        <v>0</v>
      </c>
      <c r="K224" s="24"/>
      <c r="L224" s="24"/>
      <c r="M224" s="17">
        <f>J224+K224-L224</f>
        <v>0</v>
      </c>
      <c r="N224" s="17">
        <f>I224+M224</f>
        <v>49547</v>
      </c>
    </row>
    <row r="225" spans="1:14" ht="15.75">
      <c r="A225" s="72"/>
      <c r="B225" s="55"/>
      <c r="C225" s="18"/>
      <c r="D225" s="23"/>
      <c r="E225" s="17"/>
      <c r="F225" s="17"/>
      <c r="G225" s="24"/>
      <c r="H225" s="24"/>
      <c r="I225" s="17"/>
      <c r="J225" s="17"/>
      <c r="K225" s="24"/>
      <c r="L225" s="24"/>
      <c r="M225" s="17"/>
      <c r="N225" s="17"/>
    </row>
    <row r="226" spans="1:14" ht="12.75">
      <c r="A226" s="18"/>
      <c r="B226" s="19">
        <v>85495</v>
      </c>
      <c r="C226" s="19"/>
      <c r="D226" s="77" t="s">
        <v>169</v>
      </c>
      <c r="E226" s="17">
        <f>'[1]17.08.2011r.'!N215</f>
        <v>22000</v>
      </c>
      <c r="F226" s="17">
        <f>'[1]17.08.2011r.'!I215</f>
        <v>0</v>
      </c>
      <c r="G226" s="21">
        <f>SUM(G227:G230)</f>
        <v>2097.92</v>
      </c>
      <c r="H226" s="21">
        <f>SUM(H227:H230)</f>
        <v>0</v>
      </c>
      <c r="I226" s="17">
        <f>F226+G226-H226</f>
        <v>2097.92</v>
      </c>
      <c r="J226" s="17">
        <f>'[1]17.08.2011r.'!M215</f>
        <v>22000</v>
      </c>
      <c r="K226" s="21">
        <f>K230</f>
        <v>0</v>
      </c>
      <c r="L226" s="21">
        <f>L230</f>
        <v>0</v>
      </c>
      <c r="M226" s="17">
        <f>J226+K226-L226</f>
        <v>22000</v>
      </c>
      <c r="N226" s="17">
        <f>I226+M226</f>
        <v>24097.92</v>
      </c>
    </row>
    <row r="227" spans="1:14" ht="12.75">
      <c r="A227" s="18"/>
      <c r="B227" s="19"/>
      <c r="C227" s="18"/>
      <c r="D227" s="50" t="s">
        <v>40</v>
      </c>
      <c r="E227" s="17"/>
      <c r="F227" s="17"/>
      <c r="G227" s="21"/>
      <c r="H227" s="21"/>
      <c r="I227" s="17"/>
      <c r="J227" s="17"/>
      <c r="K227" s="21"/>
      <c r="L227" s="21"/>
      <c r="M227" s="17"/>
      <c r="N227" s="17"/>
    </row>
    <row r="228" spans="1:14" ht="12.75">
      <c r="A228" s="18"/>
      <c r="B228" s="19"/>
      <c r="C228" s="18"/>
      <c r="D228" s="50" t="s">
        <v>141</v>
      </c>
      <c r="E228" s="17"/>
      <c r="F228" s="17"/>
      <c r="G228" s="21"/>
      <c r="H228" s="21"/>
      <c r="I228" s="17"/>
      <c r="J228" s="17"/>
      <c r="K228" s="21"/>
      <c r="L228" s="21"/>
      <c r="M228" s="17"/>
      <c r="N228" s="17"/>
    </row>
    <row r="229" spans="1:14" ht="12.75">
      <c r="A229" s="18"/>
      <c r="B229" s="19"/>
      <c r="C229" s="18" t="s">
        <v>42</v>
      </c>
      <c r="D229" s="50" t="s">
        <v>43</v>
      </c>
      <c r="E229" s="17">
        <v>0</v>
      </c>
      <c r="F229" s="17">
        <v>0</v>
      </c>
      <c r="G229" s="21">
        <v>2097.92</v>
      </c>
      <c r="H229" s="21"/>
      <c r="I229" s="17">
        <f>F229+G229-H229</f>
        <v>2097.92</v>
      </c>
      <c r="J229" s="17"/>
      <c r="K229" s="21"/>
      <c r="L229" s="21"/>
      <c r="M229" s="17"/>
      <c r="N229" s="17"/>
    </row>
    <row r="230" spans="1:14" ht="12.75">
      <c r="A230" s="18"/>
      <c r="B230" s="18"/>
      <c r="C230" s="18" t="s">
        <v>175</v>
      </c>
      <c r="D230" s="101" t="s">
        <v>176</v>
      </c>
      <c r="E230" s="17">
        <f>'[1]17.08.2011r.'!N216</f>
        <v>22000</v>
      </c>
      <c r="F230" s="17">
        <f>'[1]17.08.2011r.'!I216</f>
        <v>0</v>
      </c>
      <c r="G230" s="24"/>
      <c r="H230" s="24"/>
      <c r="I230" s="17">
        <f>F230+G230-H230</f>
        <v>0</v>
      </c>
      <c r="J230" s="17">
        <f>'[1]17.08.2011r.'!M216</f>
        <v>22000</v>
      </c>
      <c r="K230" s="24"/>
      <c r="L230" s="24"/>
      <c r="M230" s="17">
        <f>J230+K230-L230</f>
        <v>22000</v>
      </c>
      <c r="N230" s="17">
        <f>I230+M230</f>
        <v>22000</v>
      </c>
    </row>
    <row r="231" spans="1:14" ht="15.75">
      <c r="A231" s="72"/>
      <c r="B231" s="57"/>
      <c r="C231" s="18"/>
      <c r="D231" s="50"/>
      <c r="E231" s="17"/>
      <c r="F231" s="17"/>
      <c r="G231" s="24"/>
      <c r="H231" s="24"/>
      <c r="I231" s="17"/>
      <c r="J231" s="17"/>
      <c r="K231" s="24"/>
      <c r="L231" s="24"/>
      <c r="M231" s="17"/>
      <c r="N231" s="17"/>
    </row>
    <row r="232" spans="1:14" ht="15.75">
      <c r="A232" s="52">
        <v>900</v>
      </c>
      <c r="B232" s="53"/>
      <c r="C232" s="52"/>
      <c r="D232" s="54" t="s">
        <v>177</v>
      </c>
      <c r="E232" s="17">
        <f>'[1]17.08.2011r.'!N218</f>
        <v>111500</v>
      </c>
      <c r="F232" s="17">
        <f>'[1]17.08.2011r.'!I218</f>
        <v>24000</v>
      </c>
      <c r="G232" s="17">
        <f>G233+G237+G240+G243</f>
        <v>0</v>
      </c>
      <c r="H232" s="17">
        <f>H233+H237+H240+H243</f>
        <v>0</v>
      </c>
      <c r="I232" s="17">
        <f>F232+G232-H232</f>
        <v>24000</v>
      </c>
      <c r="J232" s="17">
        <f>'[1]17.08.2011r.'!M218</f>
        <v>87500</v>
      </c>
      <c r="K232" s="17">
        <f>K233+K237+K240+K243</f>
        <v>0</v>
      </c>
      <c r="L232" s="17">
        <f>L233+L237+L240+L243</f>
        <v>0</v>
      </c>
      <c r="M232" s="17">
        <f>J232+K232-L232</f>
        <v>87500</v>
      </c>
      <c r="N232" s="17">
        <f>I232+M232</f>
        <v>111500</v>
      </c>
    </row>
    <row r="233" spans="1:14" ht="15.75">
      <c r="A233" s="72"/>
      <c r="B233" s="55">
        <v>90017</v>
      </c>
      <c r="C233" s="62"/>
      <c r="D233" s="82" t="s">
        <v>178</v>
      </c>
      <c r="E233" s="17">
        <f>'[1]17.08.2011r.'!N219</f>
        <v>84000</v>
      </c>
      <c r="F233" s="17">
        <f>'[1]17.08.2011r.'!I219</f>
        <v>10000</v>
      </c>
      <c r="G233" s="21">
        <f>SUM(G234:G235)</f>
        <v>0</v>
      </c>
      <c r="H233" s="21">
        <f>SUM(H234:H235)</f>
        <v>0</v>
      </c>
      <c r="I233" s="17">
        <f>F233+G233-H233</f>
        <v>10000</v>
      </c>
      <c r="J233" s="17">
        <f>'[1]17.08.2011r.'!M219</f>
        <v>74000</v>
      </c>
      <c r="K233" s="21">
        <f>SUM(K234:K235)</f>
        <v>0</v>
      </c>
      <c r="L233" s="21">
        <f>SUM(L234:L235)</f>
        <v>0</v>
      </c>
      <c r="M233" s="17">
        <f>J233+K233-L233</f>
        <v>74000</v>
      </c>
      <c r="N233" s="17">
        <f>I233+M233</f>
        <v>84000</v>
      </c>
    </row>
    <row r="234" spans="1:14" ht="15.75">
      <c r="A234" s="72"/>
      <c r="B234" s="64"/>
      <c r="C234" s="25">
        <v>2370</v>
      </c>
      <c r="D234" s="102" t="s">
        <v>179</v>
      </c>
      <c r="E234" s="17">
        <f>'[1]17.08.2011r.'!N220</f>
        <v>10000</v>
      </c>
      <c r="F234" s="17">
        <f>'[1]17.08.2011r.'!I220</f>
        <v>10000</v>
      </c>
      <c r="G234" s="24"/>
      <c r="H234" s="24"/>
      <c r="I234" s="17">
        <f>F234+G234-H234</f>
        <v>10000</v>
      </c>
      <c r="J234" s="17">
        <f>'[1]17.08.2011r.'!M220</f>
        <v>0</v>
      </c>
      <c r="K234" s="24"/>
      <c r="L234" s="24"/>
      <c r="M234" s="17">
        <f>J234+K234-L234</f>
        <v>0</v>
      </c>
      <c r="N234" s="17">
        <f>I234+M234</f>
        <v>10000</v>
      </c>
    </row>
    <row r="235" spans="1:14" ht="51.75">
      <c r="A235" s="72"/>
      <c r="B235" s="64"/>
      <c r="C235" s="25">
        <v>6660</v>
      </c>
      <c r="D235" s="103" t="s">
        <v>180</v>
      </c>
      <c r="E235" s="17">
        <f>'[1]17.08.2011r.'!N221</f>
        <v>74000</v>
      </c>
      <c r="F235" s="17">
        <f>'[1]17.08.2011r.'!I221</f>
        <v>0</v>
      </c>
      <c r="G235" s="24"/>
      <c r="H235" s="24"/>
      <c r="I235" s="17">
        <f>F235+G235-H235</f>
        <v>0</v>
      </c>
      <c r="J235" s="17">
        <f>'[1]17.08.2011r.'!M221</f>
        <v>74000</v>
      </c>
      <c r="K235" s="24"/>
      <c r="L235" s="24"/>
      <c r="M235" s="17">
        <f>J235+K235-L235</f>
        <v>74000</v>
      </c>
      <c r="N235" s="17">
        <f>I235+M235</f>
        <v>74000</v>
      </c>
    </row>
    <row r="236" spans="1:14" ht="15.75">
      <c r="A236" s="72"/>
      <c r="B236" s="64"/>
      <c r="C236" s="25"/>
      <c r="D236" s="23"/>
      <c r="E236" s="17"/>
      <c r="F236" s="17"/>
      <c r="G236" s="24"/>
      <c r="H236" s="24"/>
      <c r="I236" s="17"/>
      <c r="J236" s="17"/>
      <c r="K236" s="24"/>
      <c r="L236" s="24"/>
      <c r="M236" s="17"/>
      <c r="N236" s="17"/>
    </row>
    <row r="237" spans="1:14" ht="29.25">
      <c r="A237" s="72"/>
      <c r="B237" s="62">
        <v>90019</v>
      </c>
      <c r="C237" s="25"/>
      <c r="D237" s="104" t="s">
        <v>181</v>
      </c>
      <c r="E237" s="17">
        <f>'[1]17.08.2011r.'!N223</f>
        <v>13000</v>
      </c>
      <c r="F237" s="17">
        <f>'[1]17.08.2011r.'!I223</f>
        <v>13000</v>
      </c>
      <c r="G237" s="24"/>
      <c r="H237" s="24"/>
      <c r="I237" s="17">
        <f>F237+G237-H237</f>
        <v>13000</v>
      </c>
      <c r="J237" s="17">
        <f>'[1]17.08.2011r.'!M223</f>
        <v>0</v>
      </c>
      <c r="K237" s="24"/>
      <c r="L237" s="24"/>
      <c r="M237" s="17">
        <f>J237+K237-L237</f>
        <v>0</v>
      </c>
      <c r="N237" s="17">
        <f>I237+M237</f>
        <v>13000</v>
      </c>
    </row>
    <row r="238" spans="1:14" ht="15.75">
      <c r="A238" s="72"/>
      <c r="B238" s="64"/>
      <c r="C238" s="25" t="s">
        <v>63</v>
      </c>
      <c r="D238" s="23" t="s">
        <v>64</v>
      </c>
      <c r="E238" s="17">
        <f>'[1]17.08.2011r.'!N224</f>
        <v>13000</v>
      </c>
      <c r="F238" s="17">
        <f>'[1]17.08.2011r.'!I224</f>
        <v>13000</v>
      </c>
      <c r="G238" s="24"/>
      <c r="H238" s="24"/>
      <c r="I238" s="17">
        <f>F238+G238-H238</f>
        <v>13000</v>
      </c>
      <c r="J238" s="17">
        <f>'[1]17.08.2011r.'!M224</f>
        <v>0</v>
      </c>
      <c r="K238" s="24"/>
      <c r="L238" s="24"/>
      <c r="M238" s="17">
        <f>J238+K238-L238</f>
        <v>0</v>
      </c>
      <c r="N238" s="17">
        <f>I238+M238</f>
        <v>13000</v>
      </c>
    </row>
    <row r="239" spans="1:14" ht="15.75">
      <c r="A239" s="72"/>
      <c r="B239" s="64"/>
      <c r="C239" s="25"/>
      <c r="D239" s="23"/>
      <c r="E239" s="17"/>
      <c r="F239" s="17"/>
      <c r="G239" s="21"/>
      <c r="H239" s="21"/>
      <c r="I239" s="17"/>
      <c r="J239" s="17"/>
      <c r="K239" s="21"/>
      <c r="L239" s="21"/>
      <c r="M239" s="17"/>
      <c r="N239" s="17"/>
    </row>
    <row r="240" spans="1:14" ht="15.75">
      <c r="A240" s="72"/>
      <c r="B240" s="62">
        <v>90020</v>
      </c>
      <c r="C240" s="25"/>
      <c r="D240" s="82" t="s">
        <v>182</v>
      </c>
      <c r="E240" s="17">
        <f>'[1]17.08.2011r.'!N226</f>
        <v>1000</v>
      </c>
      <c r="F240" s="17">
        <f>'[1]17.08.2011r.'!I226</f>
        <v>1000</v>
      </c>
      <c r="G240" s="24"/>
      <c r="H240" s="24"/>
      <c r="I240" s="17">
        <f>F240+G240-H240</f>
        <v>1000</v>
      </c>
      <c r="J240" s="17">
        <f>'[1]17.08.2011r.'!M226</f>
        <v>0</v>
      </c>
      <c r="K240" s="24"/>
      <c r="L240" s="24"/>
      <c r="M240" s="17">
        <f>J240+K240-L240</f>
        <v>0</v>
      </c>
      <c r="N240" s="17">
        <f>I240+M240</f>
        <v>1000</v>
      </c>
    </row>
    <row r="241" spans="1:14" ht="15.75">
      <c r="A241" s="72"/>
      <c r="B241" s="64"/>
      <c r="C241" s="25" t="s">
        <v>183</v>
      </c>
      <c r="D241" s="23" t="s">
        <v>184</v>
      </c>
      <c r="E241" s="17">
        <f>'[1]17.08.2011r.'!N227</f>
        <v>1000</v>
      </c>
      <c r="F241" s="17">
        <f>'[1]17.08.2011r.'!I227</f>
        <v>1000</v>
      </c>
      <c r="G241" s="24"/>
      <c r="H241" s="24"/>
      <c r="I241" s="17">
        <f>F241+G241-H241</f>
        <v>1000</v>
      </c>
      <c r="J241" s="17">
        <f>'[1]17.08.2011r.'!M227</f>
        <v>0</v>
      </c>
      <c r="K241" s="24"/>
      <c r="L241" s="24"/>
      <c r="M241" s="17">
        <f>J241+K241-L241</f>
        <v>0</v>
      </c>
      <c r="N241" s="17">
        <f>I241+M241</f>
        <v>1000</v>
      </c>
    </row>
    <row r="242" spans="1:14" ht="15.75">
      <c r="A242" s="72"/>
      <c r="B242" s="64"/>
      <c r="C242" s="25"/>
      <c r="D242" s="23"/>
      <c r="E242" s="17"/>
      <c r="F242" s="17"/>
      <c r="G242" s="24"/>
      <c r="H242" s="24"/>
      <c r="I242" s="17"/>
      <c r="J242" s="17"/>
      <c r="K242" s="24"/>
      <c r="L242" s="24"/>
      <c r="M242" s="17"/>
      <c r="N242" s="17"/>
    </row>
    <row r="243" spans="1:14" ht="15.75">
      <c r="A243" s="105"/>
      <c r="B243" s="62">
        <v>90095</v>
      </c>
      <c r="C243" s="63"/>
      <c r="D243" s="106" t="s">
        <v>32</v>
      </c>
      <c r="E243" s="17">
        <f>'[1]17.08.2011r.'!N229</f>
        <v>13500</v>
      </c>
      <c r="F243" s="17">
        <f>'[1]17.08.2011r.'!I229</f>
        <v>0</v>
      </c>
      <c r="G243" s="21">
        <f>G244</f>
        <v>0</v>
      </c>
      <c r="H243" s="21">
        <f>H244</f>
        <v>0</v>
      </c>
      <c r="I243" s="17">
        <f>F243+G243-H243</f>
        <v>0</v>
      </c>
      <c r="J243" s="17">
        <f>'[1]17.08.2011r.'!M229</f>
        <v>13500</v>
      </c>
      <c r="K243" s="21">
        <f>SUM(K244)</f>
        <v>0</v>
      </c>
      <c r="L243" s="21">
        <f>SUM(L244)</f>
        <v>0</v>
      </c>
      <c r="M243" s="17">
        <f>J243+K243-L243</f>
        <v>13500</v>
      </c>
      <c r="N243" s="17">
        <f>I243+M243</f>
        <v>13500</v>
      </c>
    </row>
    <row r="244" spans="1:14" ht="12.75">
      <c r="A244" s="18"/>
      <c r="B244" s="18"/>
      <c r="C244" s="18" t="s">
        <v>175</v>
      </c>
      <c r="D244" s="101" t="s">
        <v>185</v>
      </c>
      <c r="E244" s="17">
        <f>'[1]17.08.2011r.'!N230</f>
        <v>13500</v>
      </c>
      <c r="F244" s="17">
        <f>'[1]17.08.2011r.'!I230</f>
        <v>0</v>
      </c>
      <c r="G244" s="24"/>
      <c r="H244" s="24"/>
      <c r="I244" s="17">
        <f>F244+G244-H244</f>
        <v>0</v>
      </c>
      <c r="J244" s="17">
        <f>'[1]17.08.2011r.'!M230</f>
        <v>13500</v>
      </c>
      <c r="K244" s="24"/>
      <c r="L244" s="24"/>
      <c r="M244" s="17">
        <f>J244+K244-L244</f>
        <v>13500</v>
      </c>
      <c r="N244" s="17">
        <f>I244+M244</f>
        <v>13500</v>
      </c>
    </row>
    <row r="245" spans="1:14" ht="15.75">
      <c r="A245" s="72"/>
      <c r="B245" s="64"/>
      <c r="C245" s="25"/>
      <c r="D245" s="23"/>
      <c r="E245" s="17"/>
      <c r="F245" s="17"/>
      <c r="G245" s="24"/>
      <c r="H245" s="24"/>
      <c r="I245" s="17"/>
      <c r="J245" s="17"/>
      <c r="K245" s="24"/>
      <c r="L245" s="24"/>
      <c r="M245" s="17"/>
      <c r="N245" s="17"/>
    </row>
    <row r="246" spans="1:14" ht="15.75">
      <c r="A246" s="53">
        <v>921</v>
      </c>
      <c r="B246" s="107"/>
      <c r="C246" s="107"/>
      <c r="D246" s="54" t="s">
        <v>186</v>
      </c>
      <c r="E246" s="17">
        <f>'[1]17.08.2011r.'!N232</f>
        <v>313758.75</v>
      </c>
      <c r="F246" s="17">
        <f>'[1]17.08.2011r.'!I232</f>
        <v>0</v>
      </c>
      <c r="G246" s="17">
        <f>SUM(G247:G248)</f>
        <v>0</v>
      </c>
      <c r="H246" s="17">
        <f>SUM(H247:H248)</f>
        <v>0</v>
      </c>
      <c r="I246" s="17">
        <f>F246+G246-H246</f>
        <v>0</v>
      </c>
      <c r="J246" s="17">
        <f>'[1]17.08.2011r.'!M232</f>
        <v>313758.75</v>
      </c>
      <c r="K246" s="88">
        <f>K247</f>
        <v>0</v>
      </c>
      <c r="L246" s="88">
        <f>L247</f>
        <v>0</v>
      </c>
      <c r="M246" s="17">
        <f>J246+K246-L246</f>
        <v>313758.75</v>
      </c>
      <c r="N246" s="17">
        <f>I246+M246</f>
        <v>313758.75</v>
      </c>
    </row>
    <row r="247" spans="1:14" ht="15.75">
      <c r="A247" s="72"/>
      <c r="B247" s="55">
        <v>92109</v>
      </c>
      <c r="C247" s="55"/>
      <c r="D247" s="56" t="s">
        <v>187</v>
      </c>
      <c r="E247" s="17">
        <f>'[1]17.08.2011r.'!N233</f>
        <v>313758.75</v>
      </c>
      <c r="F247" s="17">
        <f>'[1]17.08.2011r.'!I233</f>
        <v>0</v>
      </c>
      <c r="G247" s="24"/>
      <c r="H247" s="24"/>
      <c r="I247" s="17">
        <f>F247+G247-H247</f>
        <v>0</v>
      </c>
      <c r="J247" s="17">
        <f>'[1]17.08.2011r.'!M233</f>
        <v>313758.75</v>
      </c>
      <c r="K247" s="21">
        <f>SUM(K248:K249)</f>
        <v>0</v>
      </c>
      <c r="L247" s="21">
        <f>SUM(L248)</f>
        <v>0</v>
      </c>
      <c r="M247" s="17">
        <f>J247+K247-L247</f>
        <v>313758.75</v>
      </c>
      <c r="N247" s="17">
        <f>I247+M247</f>
        <v>313758.75</v>
      </c>
    </row>
    <row r="248" spans="1:14" ht="39">
      <c r="A248" s="72"/>
      <c r="B248" s="64"/>
      <c r="C248" s="25">
        <v>6207</v>
      </c>
      <c r="D248" s="26" t="s">
        <v>27</v>
      </c>
      <c r="E248" s="17">
        <f>'[1]17.08.2011r.'!N234</f>
        <v>156059.75</v>
      </c>
      <c r="F248" s="17">
        <f>'[1]17.08.2011r.'!I234</f>
        <v>0</v>
      </c>
      <c r="G248" s="24"/>
      <c r="H248" s="24"/>
      <c r="I248" s="17">
        <f>F248+G248-H248</f>
        <v>0</v>
      </c>
      <c r="J248" s="17">
        <f>'[1]17.08.2011r.'!M234</f>
        <v>156059.75</v>
      </c>
      <c r="K248" s="24"/>
      <c r="L248" s="24"/>
      <c r="M248" s="17">
        <f>J248+K248-L248</f>
        <v>156059.75</v>
      </c>
      <c r="N248" s="17">
        <f>I248+M248</f>
        <v>156059.75</v>
      </c>
    </row>
    <row r="249" spans="1:14" ht="39">
      <c r="A249" s="72"/>
      <c r="B249" s="64"/>
      <c r="C249" s="25">
        <v>6208</v>
      </c>
      <c r="D249" s="26" t="s">
        <v>27</v>
      </c>
      <c r="E249" s="17">
        <f>'[1]17.08.2011r.'!N235</f>
        <v>157699</v>
      </c>
      <c r="F249" s="17">
        <f>'[1]17.08.2011r.'!I235</f>
        <v>0</v>
      </c>
      <c r="G249" s="24"/>
      <c r="H249" s="24"/>
      <c r="I249" s="17">
        <f>F249+G249-H249</f>
        <v>0</v>
      </c>
      <c r="J249" s="17">
        <f>'[1]17.08.2011r.'!M235</f>
        <v>157699</v>
      </c>
      <c r="K249" s="24"/>
      <c r="L249" s="24"/>
      <c r="M249" s="17">
        <f>J249+K249-L249</f>
        <v>157699</v>
      </c>
      <c r="N249" s="17">
        <f>I249+M249</f>
        <v>157699</v>
      </c>
    </row>
    <row r="250" spans="1:14" ht="15.75">
      <c r="A250" s="72"/>
      <c r="B250" s="64"/>
      <c r="C250" s="25"/>
      <c r="D250" s="23"/>
      <c r="E250" s="17"/>
      <c r="F250" s="17"/>
      <c r="G250" s="24"/>
      <c r="H250" s="24"/>
      <c r="I250" s="17"/>
      <c r="J250" s="17"/>
      <c r="K250" s="24"/>
      <c r="L250" s="24"/>
      <c r="M250" s="17"/>
      <c r="N250" s="17"/>
    </row>
    <row r="251" spans="1:14" ht="15.75">
      <c r="A251" s="53">
        <v>926</v>
      </c>
      <c r="B251" s="107"/>
      <c r="C251" s="107"/>
      <c r="D251" s="54" t="s">
        <v>188</v>
      </c>
      <c r="E251" s="17">
        <f>'[1]17.08.2011r.'!N237</f>
        <v>15000</v>
      </c>
      <c r="F251" s="17">
        <f>'[1]17.08.2011r.'!I237</f>
        <v>15000</v>
      </c>
      <c r="G251" s="17">
        <f>G252</f>
        <v>0</v>
      </c>
      <c r="H251" s="17">
        <f>H252</f>
        <v>0</v>
      </c>
      <c r="I251" s="17">
        <f>F251+G251-H251</f>
        <v>15000</v>
      </c>
      <c r="J251" s="17">
        <f>'[1]17.08.2011r.'!M237</f>
        <v>0</v>
      </c>
      <c r="K251" s="88">
        <f>K252</f>
        <v>0</v>
      </c>
      <c r="L251" s="88">
        <f>L252</f>
        <v>0</v>
      </c>
      <c r="M251" s="17">
        <f>J251+K251-L251</f>
        <v>0</v>
      </c>
      <c r="N251" s="17">
        <f>I251+M251</f>
        <v>15000</v>
      </c>
    </row>
    <row r="252" spans="1:14" ht="15.75">
      <c r="A252" s="72"/>
      <c r="B252" s="55">
        <v>92605</v>
      </c>
      <c r="C252" s="55"/>
      <c r="D252" s="56" t="s">
        <v>189</v>
      </c>
      <c r="E252" s="17">
        <f>'[1]17.08.2011r.'!N238</f>
        <v>15000</v>
      </c>
      <c r="F252" s="17">
        <f>'[1]17.08.2011r.'!I238</f>
        <v>15000</v>
      </c>
      <c r="G252" s="21">
        <f>SUM(G253)</f>
        <v>0</v>
      </c>
      <c r="H252" s="21">
        <f>SUM(H253)</f>
        <v>0</v>
      </c>
      <c r="I252" s="17">
        <f>F252+G252-H252</f>
        <v>15000</v>
      </c>
      <c r="J252" s="17">
        <f>'[1]17.08.2011r.'!M238</f>
        <v>0</v>
      </c>
      <c r="K252" s="21">
        <f>SUM(K253:K254)</f>
        <v>0</v>
      </c>
      <c r="L252" s="24"/>
      <c r="M252" s="17">
        <f>J252+K252-L252</f>
        <v>0</v>
      </c>
      <c r="N252" s="17">
        <f>I252+M252</f>
        <v>15000</v>
      </c>
    </row>
    <row r="253" spans="1:14" ht="26.25">
      <c r="A253" s="72"/>
      <c r="B253" s="64"/>
      <c r="C253" s="25">
        <v>2710</v>
      </c>
      <c r="D253" s="108" t="s">
        <v>190</v>
      </c>
      <c r="E253" s="17">
        <f>'[1]17.08.2011r.'!N239</f>
        <v>15000</v>
      </c>
      <c r="F253" s="17">
        <f>'[1]17.08.2011r.'!I239</f>
        <v>15000</v>
      </c>
      <c r="G253" s="24"/>
      <c r="H253" s="24"/>
      <c r="I253" s="17">
        <f>F253+G253-H253</f>
        <v>15000</v>
      </c>
      <c r="J253" s="17">
        <f>'[1]17.08.2011r.'!M239</f>
        <v>0</v>
      </c>
      <c r="K253" s="24"/>
      <c r="L253" s="24"/>
      <c r="M253" s="17">
        <f>J253+K253-L253</f>
        <v>0</v>
      </c>
      <c r="N253" s="17">
        <f>I253+M253</f>
        <v>15000</v>
      </c>
    </row>
    <row r="254" spans="1:14" ht="15.75">
      <c r="A254" s="72"/>
      <c r="B254" s="64"/>
      <c r="C254" s="25"/>
      <c r="D254" s="23"/>
      <c r="E254" s="17"/>
      <c r="F254" s="17"/>
      <c r="G254" s="24"/>
      <c r="H254" s="24"/>
      <c r="I254" s="17"/>
      <c r="J254" s="17"/>
      <c r="K254" s="24"/>
      <c r="L254" s="24"/>
      <c r="M254" s="17"/>
      <c r="N254" s="17"/>
    </row>
    <row r="255" spans="1:14" ht="15.75">
      <c r="A255" s="72"/>
      <c r="B255" s="64"/>
      <c r="C255" s="109"/>
      <c r="D255" s="80" t="s">
        <v>191</v>
      </c>
      <c r="E255" s="17">
        <f>'[1]17.08.2011r.'!N241</f>
        <v>16812122.56</v>
      </c>
      <c r="F255" s="17">
        <f>'[1]17.08.2011r.'!I241</f>
        <v>14836532.33</v>
      </c>
      <c r="G255" s="17">
        <f>G25+G37+G49+G74+G97+G143+G156+G172+G216+G232+G246+G91+G12+G251+G211</f>
        <v>219828.22</v>
      </c>
      <c r="H255" s="17">
        <f>H25+H37+H49+H74+H97+H143+H156+H172+H216+H232+H246+H91+H12+H251+H211</f>
        <v>0</v>
      </c>
      <c r="I255" s="17">
        <f>F255+G255-H255</f>
        <v>15056360.55</v>
      </c>
      <c r="J255" s="17">
        <f>'[1]17.08.2011r.'!M241</f>
        <v>1975590.2299999995</v>
      </c>
      <c r="K255" s="17">
        <f>K25+K37+K49+K74+K97+K143+K156+K172+K216+K232+K246+K91+K12+K33+K251</f>
        <v>2050</v>
      </c>
      <c r="L255" s="17">
        <f>L25+L37+L49+L74+L97+L143+L156+L172+L216+L232+L246+L91+L12+L33+L251</f>
        <v>0</v>
      </c>
      <c r="M255" s="17">
        <f>J255+K255-L255</f>
        <v>1977640.2299999995</v>
      </c>
      <c r="N255" s="17">
        <f aca="true" t="shared" si="8" ref="N255:N260">I255+M255</f>
        <v>17034000.78</v>
      </c>
    </row>
    <row r="256" spans="1:14" ht="15">
      <c r="A256" s="18"/>
      <c r="B256" s="57"/>
      <c r="C256" s="18"/>
      <c r="D256" s="110" t="s">
        <v>192</v>
      </c>
      <c r="E256" s="17">
        <f>'[1]17.08.2011r.'!N242</f>
        <v>3623720.69</v>
      </c>
      <c r="F256" s="17">
        <f>'[1]17.08.2011r.'!I242</f>
        <v>2068608</v>
      </c>
      <c r="G256" s="68"/>
      <c r="H256" s="68"/>
      <c r="I256" s="17">
        <f>I53+I79+I180+I186+I188+I192+I196+I201+I224+I209+I68+I219+I89+I253+I23+I84+I213+I214</f>
        <v>2166259.3</v>
      </c>
      <c r="J256" s="17">
        <f>'[1]17.08.2011r.'!M242</f>
        <v>1555112.69</v>
      </c>
      <c r="K256" s="68"/>
      <c r="L256" s="68"/>
      <c r="M256" s="17">
        <f>M15+M63+M93+M248+M249+M35+M18</f>
        <v>1555112.69</v>
      </c>
      <c r="N256" s="17">
        <f t="shared" si="8"/>
        <v>3721371.9899999998</v>
      </c>
    </row>
    <row r="257" spans="1:14" ht="30">
      <c r="A257" s="18"/>
      <c r="B257" s="57"/>
      <c r="C257" s="18"/>
      <c r="D257" s="111" t="s">
        <v>193</v>
      </c>
      <c r="E257" s="17">
        <f>'[1]17.08.2011r.'!N243</f>
        <v>1850871</v>
      </c>
      <c r="F257" s="17">
        <f>'[1]17.08.2011r.'!I243</f>
        <v>1850871</v>
      </c>
      <c r="G257" s="68"/>
      <c r="H257" s="68"/>
      <c r="I257" s="17">
        <f>I53+I79+I180+I186+I65+I89+I23+I84</f>
        <v>1856272</v>
      </c>
      <c r="J257" s="17">
        <f>'[1]17.08.2011r.'!M243</f>
        <v>0</v>
      </c>
      <c r="K257" s="68"/>
      <c r="L257" s="68"/>
      <c r="M257" s="17">
        <v>0</v>
      </c>
      <c r="N257" s="17">
        <f t="shared" si="8"/>
        <v>1856272</v>
      </c>
    </row>
    <row r="258" spans="1:14" ht="30">
      <c r="A258" s="18"/>
      <c r="B258" s="57"/>
      <c r="C258" s="18"/>
      <c r="D258" s="111" t="s">
        <v>194</v>
      </c>
      <c r="E258" s="17">
        <f>'[1]17.08.2011r.'!N244</f>
        <v>197047</v>
      </c>
      <c r="F258" s="17">
        <f>'[1]17.08.2011r.'!I244</f>
        <v>64547</v>
      </c>
      <c r="G258" s="68"/>
      <c r="H258" s="68"/>
      <c r="I258" s="17">
        <f>I224+I253</f>
        <v>64547</v>
      </c>
      <c r="J258" s="17">
        <f>'[1]17.08.2011r.'!M244</f>
        <v>132500</v>
      </c>
      <c r="K258" s="68"/>
      <c r="L258" s="68"/>
      <c r="M258" s="17">
        <f>M18</f>
        <v>132500</v>
      </c>
      <c r="N258" s="17">
        <f t="shared" si="8"/>
        <v>197047</v>
      </c>
    </row>
    <row r="259" spans="1:14" ht="30">
      <c r="A259" s="18"/>
      <c r="B259" s="57"/>
      <c r="C259" s="18"/>
      <c r="D259" s="111" t="s">
        <v>195</v>
      </c>
      <c r="E259" s="17">
        <f>'[1]17.08.2011r.'!N245</f>
        <v>1422612.69</v>
      </c>
      <c r="F259" s="17">
        <f>'[1]17.08.2011r.'!I245</f>
        <v>0</v>
      </c>
      <c r="G259" s="68"/>
      <c r="H259" s="68"/>
      <c r="I259" s="17">
        <f>I213+I214</f>
        <v>92250.3</v>
      </c>
      <c r="J259" s="17">
        <f>'[1]17.08.2011r.'!M245</f>
        <v>1422612.69</v>
      </c>
      <c r="K259" s="68"/>
      <c r="L259" s="68"/>
      <c r="M259" s="17">
        <f>M15+M63+M93+M248+M249+M35</f>
        <v>1422612.69</v>
      </c>
      <c r="N259" s="17">
        <f t="shared" si="8"/>
        <v>1514862.99</v>
      </c>
    </row>
    <row r="260" spans="1:14" ht="15">
      <c r="A260" s="18" t="s">
        <v>88</v>
      </c>
      <c r="B260" s="57"/>
      <c r="C260" s="18"/>
      <c r="D260" s="110" t="s">
        <v>196</v>
      </c>
      <c r="E260" s="17">
        <f>'[1]17.08.2011r.'!N246</f>
        <v>92645.84</v>
      </c>
      <c r="F260" s="17">
        <f>'[1]17.08.2011r.'!I246</f>
        <v>92645.84</v>
      </c>
      <c r="G260" s="68"/>
      <c r="H260" s="68"/>
      <c r="I260" s="17">
        <f>I132</f>
        <v>92645.84</v>
      </c>
      <c r="J260" s="17">
        <f>'[1]17.08.2011r.'!M246</f>
        <v>0</v>
      </c>
      <c r="K260" s="68"/>
      <c r="L260" s="68"/>
      <c r="M260" s="17">
        <v>0</v>
      </c>
      <c r="N260" s="17">
        <f t="shared" si="8"/>
        <v>92645.84</v>
      </c>
    </row>
    <row r="261" ht="15">
      <c r="D261" s="61"/>
    </row>
    <row r="262" ht="15">
      <c r="D262" s="61"/>
    </row>
    <row r="263" spans="2:14" ht="15.75">
      <c r="B263" s="119"/>
      <c r="C263" s="119"/>
      <c r="D263" s="120"/>
      <c r="E263" s="36"/>
      <c r="F263" s="99"/>
      <c r="G263" s="99"/>
      <c r="H263" s="99"/>
      <c r="I263" s="99"/>
      <c r="J263" s="99"/>
      <c r="K263" s="119"/>
      <c r="L263" s="112" t="s">
        <v>200</v>
      </c>
      <c r="M263" s="119"/>
      <c r="N263" s="61"/>
    </row>
    <row r="264" spans="2:14" ht="15.75">
      <c r="B264" s="121"/>
      <c r="C264" s="119"/>
      <c r="D264" s="120"/>
      <c r="E264" s="36"/>
      <c r="F264" s="99"/>
      <c r="G264" s="99"/>
      <c r="H264" s="99"/>
      <c r="I264" s="99"/>
      <c r="J264" s="99"/>
      <c r="K264" s="119"/>
      <c r="L264" s="112" t="s">
        <v>201</v>
      </c>
      <c r="M264" s="119"/>
      <c r="N264" s="61"/>
    </row>
    <row r="265" spans="2:14" ht="14.25">
      <c r="B265" s="122" t="s">
        <v>197</v>
      </c>
      <c r="C265" s="119"/>
      <c r="D265" s="120"/>
      <c r="E265" s="36"/>
      <c r="F265" s="99"/>
      <c r="G265" s="99"/>
      <c r="H265" s="99"/>
      <c r="I265" s="99"/>
      <c r="J265" s="99"/>
      <c r="K265" s="119"/>
      <c r="L265" s="121"/>
      <c r="M265" s="119"/>
      <c r="N265" s="61"/>
    </row>
    <row r="266" spans="2:13" ht="12.75">
      <c r="B266" s="122" t="s">
        <v>198</v>
      </c>
      <c r="C266" s="119"/>
      <c r="D266" s="123"/>
      <c r="E266" s="124"/>
      <c r="F266" s="125"/>
      <c r="G266" s="125"/>
      <c r="H266" s="125"/>
      <c r="I266" s="125"/>
      <c r="J266" s="125"/>
      <c r="K266" s="125"/>
      <c r="L266" s="125"/>
      <c r="M266" s="125"/>
    </row>
    <row r="267" spans="2:13" ht="12.75">
      <c r="B267" s="122" t="s">
        <v>199</v>
      </c>
      <c r="C267" s="119"/>
      <c r="D267" s="123"/>
      <c r="E267" s="124"/>
      <c r="F267" s="125"/>
      <c r="G267" s="125"/>
      <c r="H267" s="125"/>
      <c r="I267" s="125"/>
      <c r="J267" s="125"/>
      <c r="K267" s="125"/>
      <c r="L267" s="125"/>
      <c r="M267" s="125"/>
    </row>
    <row r="271" spans="1:5" ht="12.75">
      <c r="A271" s="3"/>
      <c r="B271" s="3"/>
      <c r="C271" s="3"/>
      <c r="D271" s="61"/>
      <c r="E271" s="3"/>
    </row>
    <row r="272" spans="1:5" ht="12.75">
      <c r="A272" s="3"/>
      <c r="B272" s="3"/>
      <c r="C272" s="3"/>
      <c r="D272" s="61"/>
      <c r="E272" s="3"/>
    </row>
    <row r="273" spans="1:5" ht="12.75">
      <c r="A273" s="3"/>
      <c r="B273" s="3"/>
      <c r="C273" s="3"/>
      <c r="D273" s="61"/>
      <c r="E273" s="3"/>
    </row>
    <row r="274" spans="1:5" ht="12.75">
      <c r="A274" s="3"/>
      <c r="B274" s="3"/>
      <c r="C274" s="3"/>
      <c r="D274" s="61"/>
      <c r="E274" s="3"/>
    </row>
    <row r="275" spans="1:5" ht="12.75">
      <c r="A275" s="3"/>
      <c r="B275" s="3"/>
      <c r="C275" s="3"/>
      <c r="D275" s="61"/>
      <c r="E275" s="3"/>
    </row>
    <row r="276" spans="1:5" ht="12.75">
      <c r="A276" s="3"/>
      <c r="B276" s="3"/>
      <c r="C276" s="3"/>
      <c r="D276" s="61"/>
      <c r="E276" s="3"/>
    </row>
    <row r="277" spans="1:5" ht="12.75">
      <c r="A277" s="3"/>
      <c r="B277" s="3"/>
      <c r="C277" s="3"/>
      <c r="D277" s="61"/>
      <c r="E277" s="3"/>
    </row>
    <row r="278" spans="1:5" ht="12.75">
      <c r="A278" s="3"/>
      <c r="B278" s="3"/>
      <c r="C278" s="3"/>
      <c r="D278" s="61"/>
      <c r="E278" s="3"/>
    </row>
    <row r="279" spans="1:5" ht="12.75">
      <c r="A279" s="3"/>
      <c r="B279" s="3"/>
      <c r="C279" s="3"/>
      <c r="D279" s="61"/>
      <c r="E279" s="3"/>
    </row>
    <row r="280" spans="1:5" ht="12.75">
      <c r="A280" s="3"/>
      <c r="B280" s="3"/>
      <c r="C280" s="3"/>
      <c r="D280" s="61"/>
      <c r="E280" s="3"/>
    </row>
    <row r="281" spans="1:5" ht="12.75">
      <c r="A281" s="3"/>
      <c r="B281" s="3"/>
      <c r="C281" s="3"/>
      <c r="D281" s="61"/>
      <c r="E281" s="3"/>
    </row>
    <row r="282" spans="1:5" ht="12.75">
      <c r="A282" s="3"/>
      <c r="B282" s="3"/>
      <c r="C282" s="3"/>
      <c r="D282" s="61"/>
      <c r="E282" s="3"/>
    </row>
    <row r="283" spans="1:5" ht="12.75">
      <c r="A283" s="3"/>
      <c r="B283" s="3"/>
      <c r="C283" s="3"/>
      <c r="D283" s="61"/>
      <c r="E283" s="3"/>
    </row>
    <row r="284" spans="1:5" ht="12.75">
      <c r="A284" s="3"/>
      <c r="B284" s="3"/>
      <c r="C284" s="3"/>
      <c r="D284" s="61"/>
      <c r="E284" s="3"/>
    </row>
    <row r="285" spans="1:5" ht="12.75">
      <c r="A285" s="3"/>
      <c r="B285" s="3"/>
      <c r="C285" s="3"/>
      <c r="D285" s="61"/>
      <c r="E285" s="3"/>
    </row>
    <row r="286" spans="1:5" ht="12.75">
      <c r="A286" s="3"/>
      <c r="B286" s="3"/>
      <c r="C286" s="3"/>
      <c r="D286" s="61"/>
      <c r="E286" s="3"/>
    </row>
    <row r="287" spans="1:5" ht="12.75">
      <c r="A287" s="3"/>
      <c r="B287" s="3"/>
      <c r="C287" s="3"/>
      <c r="D287" s="61"/>
      <c r="E287" s="3"/>
    </row>
    <row r="288" spans="1:5" ht="12.75">
      <c r="A288" s="3"/>
      <c r="B288" s="3"/>
      <c r="C288" s="3"/>
      <c r="D288" s="61"/>
      <c r="E288" s="3"/>
    </row>
    <row r="289" spans="1:5" ht="12.75">
      <c r="A289" s="3"/>
      <c r="B289" s="3"/>
      <c r="C289" s="3"/>
      <c r="D289" s="61"/>
      <c r="E289" s="3"/>
    </row>
    <row r="290" spans="1:5" ht="12.75">
      <c r="A290" s="3"/>
      <c r="B290" s="3"/>
      <c r="C290" s="3"/>
      <c r="D290" s="61"/>
      <c r="E290" s="3"/>
    </row>
    <row r="291" spans="1:5" ht="12.75">
      <c r="A291" s="3"/>
      <c r="B291" s="3"/>
      <c r="C291" s="3"/>
      <c r="D291" s="61"/>
      <c r="E291" s="3"/>
    </row>
    <row r="292" spans="1:5" ht="12.75">
      <c r="A292" s="3"/>
      <c r="B292" s="3"/>
      <c r="C292" s="3"/>
      <c r="D292" s="61"/>
      <c r="E292" s="3"/>
    </row>
    <row r="293" spans="1:5" ht="12.75">
      <c r="A293" s="3"/>
      <c r="B293" s="3"/>
      <c r="C293" s="3"/>
      <c r="D293" s="61"/>
      <c r="E293" s="3"/>
    </row>
    <row r="294" spans="1:5" ht="12.75">
      <c r="A294" s="3"/>
      <c r="B294" s="3"/>
      <c r="C294" s="3"/>
      <c r="D294" s="61"/>
      <c r="E294" s="3"/>
    </row>
    <row r="295" spans="1:5" ht="12.75">
      <c r="A295" s="3"/>
      <c r="B295" s="3"/>
      <c r="C295" s="3"/>
      <c r="D295" s="61"/>
      <c r="E295" s="3"/>
    </row>
    <row r="296" spans="1:5" ht="12.75">
      <c r="A296" s="3"/>
      <c r="B296" s="3"/>
      <c r="C296" s="3"/>
      <c r="D296" s="61"/>
      <c r="E296" s="3"/>
    </row>
    <row r="297" spans="1:5" ht="12.75">
      <c r="A297" s="3"/>
      <c r="B297" s="3"/>
      <c r="C297" s="3"/>
      <c r="D297" s="61"/>
      <c r="E297" s="3"/>
    </row>
    <row r="298" spans="1:5" ht="12.75">
      <c r="A298" s="3"/>
      <c r="B298" s="3"/>
      <c r="C298" s="3"/>
      <c r="D298" s="61"/>
      <c r="E298" s="3"/>
    </row>
    <row r="299" spans="1:5" ht="12.75">
      <c r="A299" s="3"/>
      <c r="B299" s="3"/>
      <c r="C299" s="3"/>
      <c r="D299" s="61"/>
      <c r="E299" s="3"/>
    </row>
    <row r="300" spans="1:5" ht="12.75">
      <c r="A300" s="3"/>
      <c r="B300" s="3"/>
      <c r="C300" s="3"/>
      <c r="D300" s="61"/>
      <c r="E300" s="3"/>
    </row>
    <row r="301" spans="1:5" ht="12.75">
      <c r="A301" s="3"/>
      <c r="B301" s="3"/>
      <c r="C301" s="3"/>
      <c r="D301" s="61"/>
      <c r="E301" s="3"/>
    </row>
    <row r="302" spans="1:5" ht="12.75">
      <c r="A302" s="3"/>
      <c r="B302" s="3"/>
      <c r="C302" s="3"/>
      <c r="D302" s="61"/>
      <c r="E302" s="3"/>
    </row>
    <row r="303" spans="1:5" ht="12.75">
      <c r="A303" s="3"/>
      <c r="B303" s="3"/>
      <c r="C303" s="3"/>
      <c r="D303" s="61"/>
      <c r="E303" s="3"/>
    </row>
    <row r="304" spans="1:5" ht="12.75">
      <c r="A304" s="3"/>
      <c r="B304" s="3"/>
      <c r="C304" s="3"/>
      <c r="D304" s="61"/>
      <c r="E304" s="3"/>
    </row>
    <row r="305" spans="1:5" ht="12.75">
      <c r="A305" s="3"/>
      <c r="B305" s="3"/>
      <c r="C305" s="3"/>
      <c r="D305" s="61"/>
      <c r="E305" s="3"/>
    </row>
    <row r="306" spans="1:5" ht="12.75">
      <c r="A306" s="3"/>
      <c r="B306" s="3"/>
      <c r="C306" s="3"/>
      <c r="D306" s="61"/>
      <c r="E306" s="3"/>
    </row>
    <row r="307" spans="1:5" ht="12.75">
      <c r="A307" s="3"/>
      <c r="B307" s="3"/>
      <c r="C307" s="3"/>
      <c r="D307" s="61"/>
      <c r="E307" s="3"/>
    </row>
    <row r="308" spans="1:5" ht="12.75">
      <c r="A308" s="3"/>
      <c r="B308" s="3"/>
      <c r="C308" s="3"/>
      <c r="D308" s="61"/>
      <c r="E308" s="3"/>
    </row>
    <row r="309" spans="1:5" ht="12.75">
      <c r="A309" s="3"/>
      <c r="B309" s="3"/>
      <c r="C309" s="3"/>
      <c r="D309" s="61"/>
      <c r="E309" s="3"/>
    </row>
    <row r="310" spans="1:5" ht="12.75">
      <c r="A310" s="3"/>
      <c r="B310" s="3"/>
      <c r="C310" s="3"/>
      <c r="D310" s="61"/>
      <c r="E310" s="3"/>
    </row>
    <row r="311" spans="1:5" ht="12.75">
      <c r="A311" s="3"/>
      <c r="B311" s="3"/>
      <c r="C311" s="3"/>
      <c r="D311" s="61"/>
      <c r="E311" s="3"/>
    </row>
    <row r="312" spans="1:5" ht="12.75">
      <c r="A312" s="3"/>
      <c r="B312" s="3"/>
      <c r="C312" s="3"/>
      <c r="D312" s="61"/>
      <c r="E312" s="3"/>
    </row>
    <row r="313" spans="1:5" ht="12.75">
      <c r="A313" s="3"/>
      <c r="B313" s="3"/>
      <c r="C313" s="3"/>
      <c r="D313" s="61"/>
      <c r="E313" s="3"/>
    </row>
    <row r="314" spans="1:5" ht="12.75">
      <c r="A314" s="3"/>
      <c r="B314" s="3"/>
      <c r="C314" s="3"/>
      <c r="D314" s="61"/>
      <c r="E314" s="3"/>
    </row>
    <row r="315" spans="1:5" ht="12.75">
      <c r="A315" s="3"/>
      <c r="B315" s="3"/>
      <c r="C315" s="3"/>
      <c r="D315" s="61"/>
      <c r="E315" s="3"/>
    </row>
    <row r="316" spans="1:5" ht="12.75">
      <c r="A316" s="3"/>
      <c r="B316" s="3"/>
      <c r="C316" s="3"/>
      <c r="D316" s="61"/>
      <c r="E316" s="3"/>
    </row>
    <row r="317" spans="1:5" ht="12.75">
      <c r="A317" s="3"/>
      <c r="B317" s="3"/>
      <c r="C317" s="3"/>
      <c r="D317" s="61"/>
      <c r="E317" s="3"/>
    </row>
    <row r="318" spans="1:5" ht="12.75">
      <c r="A318" s="3"/>
      <c r="B318" s="3"/>
      <c r="C318" s="3"/>
      <c r="D318" s="61"/>
      <c r="E318" s="3"/>
    </row>
    <row r="319" spans="1:5" ht="12.75">
      <c r="A319" s="3"/>
      <c r="B319" s="3"/>
      <c r="C319" s="3"/>
      <c r="D319" s="61"/>
      <c r="E319" s="3"/>
    </row>
    <row r="320" spans="1:5" ht="12.75">
      <c r="A320" s="3"/>
      <c r="B320" s="3"/>
      <c r="C320" s="3"/>
      <c r="D320" s="61"/>
      <c r="E320" s="3"/>
    </row>
    <row r="321" spans="1:5" ht="12.75">
      <c r="A321" s="3"/>
      <c r="B321" s="3"/>
      <c r="C321" s="3"/>
      <c r="D321" s="61"/>
      <c r="E321" s="3"/>
    </row>
    <row r="322" spans="1:5" ht="12.75">
      <c r="A322" s="3"/>
      <c r="B322" s="3"/>
      <c r="C322" s="3"/>
      <c r="D322" s="61"/>
      <c r="E322" s="3"/>
    </row>
    <row r="323" spans="1:5" ht="12.75">
      <c r="A323" s="3"/>
      <c r="B323" s="3"/>
      <c r="C323" s="3"/>
      <c r="D323" s="61"/>
      <c r="E323" s="3"/>
    </row>
    <row r="324" spans="1:5" ht="12.75">
      <c r="A324" s="3"/>
      <c r="B324" s="3"/>
      <c r="C324" s="3"/>
      <c r="D324" s="61"/>
      <c r="E324" s="3"/>
    </row>
    <row r="325" spans="1:5" ht="12.75">
      <c r="A325" s="3"/>
      <c r="B325" s="3"/>
      <c r="C325" s="3"/>
      <c r="D325" s="61"/>
      <c r="E325" s="3"/>
    </row>
    <row r="326" spans="1:5" ht="12.75">
      <c r="A326" s="3"/>
      <c r="B326" s="3"/>
      <c r="C326" s="3"/>
      <c r="D326" s="61"/>
      <c r="E326" s="3"/>
    </row>
    <row r="327" spans="1:5" ht="12.75">
      <c r="A327" s="3"/>
      <c r="B327" s="3"/>
      <c r="C327" s="3"/>
      <c r="D327" s="61"/>
      <c r="E327" s="3"/>
    </row>
    <row r="328" spans="1:5" ht="12.75">
      <c r="A328" s="3"/>
      <c r="B328" s="3"/>
      <c r="C328" s="3"/>
      <c r="D328" s="61"/>
      <c r="E328" s="3"/>
    </row>
    <row r="329" spans="1:5" ht="12.75">
      <c r="A329" s="3"/>
      <c r="B329" s="3"/>
      <c r="C329" s="3"/>
      <c r="D329" s="61"/>
      <c r="E329" s="3"/>
    </row>
    <row r="330" spans="1:5" ht="12.75">
      <c r="A330" s="3"/>
      <c r="B330" s="3"/>
      <c r="C330" s="3"/>
      <c r="D330" s="61"/>
      <c r="E330" s="3"/>
    </row>
    <row r="331" spans="1:5" ht="12.75">
      <c r="A331" s="3"/>
      <c r="B331" s="3"/>
      <c r="C331" s="3"/>
      <c r="D331" s="61"/>
      <c r="E331" s="3"/>
    </row>
    <row r="332" spans="1:5" ht="12.75">
      <c r="A332" s="3"/>
      <c r="B332" s="3"/>
      <c r="C332" s="3"/>
      <c r="D332" s="61"/>
      <c r="E332" s="3"/>
    </row>
    <row r="333" spans="1:5" ht="12.75">
      <c r="A333" s="3"/>
      <c r="B333" s="3"/>
      <c r="C333" s="3"/>
      <c r="D333" s="61"/>
      <c r="E333" s="3"/>
    </row>
    <row r="334" spans="1:5" ht="12.75">
      <c r="A334" s="3"/>
      <c r="B334" s="3"/>
      <c r="C334" s="3"/>
      <c r="D334" s="61"/>
      <c r="E334" s="3"/>
    </row>
    <row r="335" spans="1:5" ht="12.75">
      <c r="A335" s="3"/>
      <c r="B335" s="3"/>
      <c r="C335" s="3"/>
      <c r="D335" s="61"/>
      <c r="E335" s="3"/>
    </row>
    <row r="336" spans="1:5" ht="12.75">
      <c r="A336" s="3"/>
      <c r="B336" s="3"/>
      <c r="C336" s="3"/>
      <c r="D336" s="61"/>
      <c r="E336" s="3"/>
    </row>
    <row r="337" spans="1:5" ht="12.75">
      <c r="A337" s="3"/>
      <c r="B337" s="3"/>
      <c r="C337" s="3"/>
      <c r="D337" s="61"/>
      <c r="E337" s="3"/>
    </row>
    <row r="338" spans="1:5" ht="12.75">
      <c r="A338" s="3"/>
      <c r="B338" s="3"/>
      <c r="C338" s="3"/>
      <c r="D338" s="61"/>
      <c r="E338" s="3"/>
    </row>
    <row r="339" spans="1:5" ht="12.75">
      <c r="A339" s="3"/>
      <c r="B339" s="3"/>
      <c r="C339" s="3"/>
      <c r="D339" s="61"/>
      <c r="E339" s="3"/>
    </row>
    <row r="340" spans="1:5" ht="12.75">
      <c r="A340" s="3"/>
      <c r="B340" s="3"/>
      <c r="C340" s="3"/>
      <c r="D340" s="61"/>
      <c r="E340" s="3"/>
    </row>
    <row r="341" spans="1:5" ht="12.75">
      <c r="A341" s="3"/>
      <c r="B341" s="3"/>
      <c r="C341" s="3"/>
      <c r="D341" s="61"/>
      <c r="E341" s="3"/>
    </row>
    <row r="342" spans="1:5" ht="12.75">
      <c r="A342" s="3"/>
      <c r="B342" s="3"/>
      <c r="C342" s="3"/>
      <c r="D342" s="61"/>
      <c r="E342" s="3"/>
    </row>
    <row r="343" spans="1:5" ht="12.75">
      <c r="A343" s="3"/>
      <c r="B343" s="3"/>
      <c r="C343" s="3"/>
      <c r="D343" s="61"/>
      <c r="E343" s="3"/>
    </row>
    <row r="344" spans="1:5" ht="12.75">
      <c r="A344" s="3"/>
      <c r="B344" s="3"/>
      <c r="C344" s="3"/>
      <c r="D344" s="61"/>
      <c r="E344" s="3"/>
    </row>
    <row r="345" spans="1:5" ht="12.75">
      <c r="A345" s="3"/>
      <c r="B345" s="3"/>
      <c r="C345" s="3"/>
      <c r="D345" s="61"/>
      <c r="E345" s="3"/>
    </row>
    <row r="346" spans="1:5" ht="12.75">
      <c r="A346" s="3"/>
      <c r="B346" s="3"/>
      <c r="C346" s="3"/>
      <c r="D346" s="61"/>
      <c r="E346" s="3"/>
    </row>
    <row r="347" spans="1:5" ht="12.75">
      <c r="A347" s="3"/>
      <c r="B347" s="3"/>
      <c r="C347" s="3"/>
      <c r="D347" s="61"/>
      <c r="E347" s="3"/>
    </row>
    <row r="348" spans="1:5" ht="12.75">
      <c r="A348" s="3"/>
      <c r="B348" s="3"/>
      <c r="C348" s="3"/>
      <c r="D348" s="61"/>
      <c r="E348" s="3"/>
    </row>
    <row r="349" spans="1:5" ht="12.75">
      <c r="A349" s="3"/>
      <c r="B349" s="3"/>
      <c r="C349" s="3"/>
      <c r="D349" s="61"/>
      <c r="E349" s="3"/>
    </row>
    <row r="350" spans="1:5" ht="12.75">
      <c r="A350" s="3"/>
      <c r="B350" s="3"/>
      <c r="C350" s="3"/>
      <c r="D350" s="61"/>
      <c r="E350" s="3"/>
    </row>
    <row r="351" spans="1:5" ht="12.75">
      <c r="A351" s="3"/>
      <c r="B351" s="3"/>
      <c r="C351" s="3"/>
      <c r="D351" s="61"/>
      <c r="E351" s="3"/>
    </row>
    <row r="352" spans="1:5" ht="12.75">
      <c r="A352" s="3"/>
      <c r="B352" s="3"/>
      <c r="C352" s="3"/>
      <c r="D352" s="61"/>
      <c r="E352" s="3"/>
    </row>
    <row r="353" spans="1:5" ht="12.75">
      <c r="A353" s="3"/>
      <c r="B353" s="3"/>
      <c r="C353" s="3"/>
      <c r="D353" s="61"/>
      <c r="E353" s="3"/>
    </row>
    <row r="354" spans="1:5" ht="12.75">
      <c r="A354" s="3"/>
      <c r="B354" s="3"/>
      <c r="C354" s="3"/>
      <c r="D354" s="61"/>
      <c r="E354" s="3"/>
    </row>
    <row r="355" spans="1:5" ht="12.75">
      <c r="A355" s="3"/>
      <c r="B355" s="3"/>
      <c r="C355" s="3"/>
      <c r="D355" s="61"/>
      <c r="E355" s="3"/>
    </row>
    <row r="356" spans="1:5" ht="12.75">
      <c r="A356" s="3"/>
      <c r="B356" s="3"/>
      <c r="C356" s="3"/>
      <c r="D356" s="61"/>
      <c r="E356" s="3"/>
    </row>
    <row r="357" spans="1:5" ht="12.75">
      <c r="A357" s="3"/>
      <c r="B357" s="3"/>
      <c r="C357" s="3"/>
      <c r="D357" s="61"/>
      <c r="E357" s="3"/>
    </row>
    <row r="358" spans="1:5" ht="12.75">
      <c r="A358" s="3"/>
      <c r="B358" s="3"/>
      <c r="C358" s="3"/>
      <c r="D358" s="61"/>
      <c r="E358" s="3"/>
    </row>
    <row r="359" spans="1:5" ht="12.75">
      <c r="A359" s="3"/>
      <c r="B359" s="3"/>
      <c r="C359" s="3"/>
      <c r="D359" s="61"/>
      <c r="E359" s="3"/>
    </row>
    <row r="360" spans="1:5" ht="12.75">
      <c r="A360" s="3"/>
      <c r="B360" s="3"/>
      <c r="C360" s="3"/>
      <c r="D360" s="61"/>
      <c r="E360" s="3"/>
    </row>
    <row r="361" spans="1:5" ht="12.75">
      <c r="A361" s="3"/>
      <c r="B361" s="3"/>
      <c r="C361" s="3"/>
      <c r="D361" s="61"/>
      <c r="E361" s="3"/>
    </row>
    <row r="362" spans="1:5" ht="12.75">
      <c r="A362" s="3"/>
      <c r="B362" s="3"/>
      <c r="C362" s="3"/>
      <c r="D362" s="61"/>
      <c r="E362" s="3"/>
    </row>
    <row r="363" spans="1:5" ht="12.75">
      <c r="A363" s="3"/>
      <c r="B363" s="3"/>
      <c r="C363" s="3"/>
      <c r="D363" s="61"/>
      <c r="E363" s="3"/>
    </row>
    <row r="364" spans="1:5" ht="12.75">
      <c r="A364" s="3"/>
      <c r="B364" s="3"/>
      <c r="C364" s="3"/>
      <c r="D364" s="61"/>
      <c r="E364" s="3"/>
    </row>
    <row r="365" spans="1:5" ht="12.75">
      <c r="A365" s="3"/>
      <c r="B365" s="3"/>
      <c r="C365" s="3"/>
      <c r="D365" s="61"/>
      <c r="E365" s="3"/>
    </row>
    <row r="366" spans="1:5" ht="12.75">
      <c r="A366" s="3"/>
      <c r="B366" s="3"/>
      <c r="C366" s="3"/>
      <c r="D366" s="61"/>
      <c r="E366" s="3"/>
    </row>
    <row r="367" spans="1:5" ht="12.75">
      <c r="A367" s="3"/>
      <c r="B367" s="3"/>
      <c r="C367" s="3"/>
      <c r="D367" s="61"/>
      <c r="E367" s="3"/>
    </row>
    <row r="368" spans="1:5" ht="12.75">
      <c r="A368" s="3"/>
      <c r="B368" s="3"/>
      <c r="C368" s="3"/>
      <c r="D368" s="61"/>
      <c r="E368" s="3"/>
    </row>
    <row r="369" spans="1:5" ht="12.75">
      <c r="A369" s="3"/>
      <c r="B369" s="3"/>
      <c r="C369" s="3"/>
      <c r="D369" s="61"/>
      <c r="E369" s="3"/>
    </row>
    <row r="370" spans="1:5" ht="12.75">
      <c r="A370" s="3"/>
      <c r="B370" s="3"/>
      <c r="C370" s="3"/>
      <c r="D370" s="61"/>
      <c r="E370" s="3"/>
    </row>
    <row r="371" spans="1:5" ht="12.75">
      <c r="A371" s="3"/>
      <c r="B371" s="3"/>
      <c r="C371" s="3"/>
      <c r="D371" s="61"/>
      <c r="E371" s="3"/>
    </row>
    <row r="372" spans="1:5" ht="12.75">
      <c r="A372" s="3"/>
      <c r="B372" s="3"/>
      <c r="C372" s="3"/>
      <c r="D372" s="61"/>
      <c r="E372" s="3"/>
    </row>
    <row r="373" spans="1:5" ht="12.75">
      <c r="A373" s="3"/>
      <c r="B373" s="3"/>
      <c r="C373" s="3"/>
      <c r="D373" s="61"/>
      <c r="E373" s="3"/>
    </row>
    <row r="374" spans="1:5" ht="12.75">
      <c r="A374" s="3"/>
      <c r="B374" s="3"/>
      <c r="C374" s="3"/>
      <c r="D374" s="61"/>
      <c r="E374" s="3"/>
    </row>
    <row r="375" spans="1:5" ht="12.75">
      <c r="A375" s="3"/>
      <c r="B375" s="3"/>
      <c r="C375" s="3"/>
      <c r="D375" s="61"/>
      <c r="E375" s="3"/>
    </row>
    <row r="376" spans="1:5" ht="12.75">
      <c r="A376" s="3"/>
      <c r="B376" s="3"/>
      <c r="C376" s="3"/>
      <c r="D376" s="61"/>
      <c r="E376" s="3"/>
    </row>
    <row r="377" spans="1:5" ht="12.75">
      <c r="A377" s="3"/>
      <c r="B377" s="3"/>
      <c r="C377" s="3"/>
      <c r="D377" s="61"/>
      <c r="E377" s="3"/>
    </row>
    <row r="378" spans="1:5" ht="12.75">
      <c r="A378" s="3"/>
      <c r="B378" s="3"/>
      <c r="C378" s="3"/>
      <c r="D378" s="61"/>
      <c r="E378" s="3"/>
    </row>
    <row r="379" spans="1:5" ht="12.75">
      <c r="A379" s="3"/>
      <c r="B379" s="3"/>
      <c r="C379" s="3"/>
      <c r="D379" s="61"/>
      <c r="E379" s="3"/>
    </row>
    <row r="380" spans="1:5" ht="12.75">
      <c r="A380" s="3"/>
      <c r="B380" s="3"/>
      <c r="C380" s="3"/>
      <c r="D380" s="61"/>
      <c r="E380" s="3"/>
    </row>
    <row r="381" spans="1:5" ht="12.75">
      <c r="A381" s="3"/>
      <c r="B381" s="3"/>
      <c r="C381" s="3"/>
      <c r="D381" s="61"/>
      <c r="E381" s="3"/>
    </row>
    <row r="382" spans="1:5" ht="12.75">
      <c r="A382" s="3"/>
      <c r="B382" s="3"/>
      <c r="C382" s="3"/>
      <c r="D382" s="61"/>
      <c r="E382" s="3"/>
    </row>
    <row r="383" spans="1:5" ht="12.75">
      <c r="A383" s="3"/>
      <c r="B383" s="3"/>
      <c r="C383" s="3"/>
      <c r="D383" s="61"/>
      <c r="E383" s="3"/>
    </row>
    <row r="384" spans="1:5" ht="12.75">
      <c r="A384" s="3"/>
      <c r="B384" s="3"/>
      <c r="C384" s="3"/>
      <c r="D384" s="61"/>
      <c r="E384" s="3"/>
    </row>
    <row r="385" spans="1:5" ht="12.75">
      <c r="A385" s="3"/>
      <c r="B385" s="3"/>
      <c r="C385" s="3"/>
      <c r="D385" s="61"/>
      <c r="E385" s="3"/>
    </row>
    <row r="386" spans="1:5" ht="12.75">
      <c r="A386" s="3"/>
      <c r="B386" s="3"/>
      <c r="C386" s="3"/>
      <c r="D386" s="61"/>
      <c r="E386" s="3"/>
    </row>
    <row r="387" spans="1:5" ht="12.75">
      <c r="A387" s="3"/>
      <c r="B387" s="3"/>
      <c r="C387" s="3"/>
      <c r="D387" s="61"/>
      <c r="E387" s="3"/>
    </row>
    <row r="388" spans="1:5" ht="12.75">
      <c r="A388" s="3"/>
      <c r="B388" s="3"/>
      <c r="C388" s="3"/>
      <c r="D388" s="61"/>
      <c r="E388" s="3"/>
    </row>
    <row r="389" spans="1:5" ht="12.75">
      <c r="A389" s="3"/>
      <c r="B389" s="3"/>
      <c r="C389" s="3"/>
      <c r="D389" s="61"/>
      <c r="E389" s="3"/>
    </row>
    <row r="390" spans="1:5" ht="12.75">
      <c r="A390" s="3"/>
      <c r="B390" s="3"/>
      <c r="C390" s="3"/>
      <c r="D390" s="61"/>
      <c r="E390" s="3"/>
    </row>
    <row r="391" spans="1:5" ht="12.75">
      <c r="A391" s="3"/>
      <c r="B391" s="3"/>
      <c r="C391" s="3"/>
      <c r="D391" s="61"/>
      <c r="E391" s="3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2011-09-09T09:06:01Z</cp:lastPrinted>
  <dcterms:created xsi:type="dcterms:W3CDTF">2011-09-06T05:30:45Z</dcterms:created>
  <dcterms:modified xsi:type="dcterms:W3CDTF">2011-09-13T09:32:27Z</dcterms:modified>
  <cp:category/>
  <cp:version/>
  <cp:contentType/>
  <cp:contentStatus/>
</cp:coreProperties>
</file>