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9690" activeTab="0"/>
  </bookViews>
  <sheets>
    <sheet name="Arkusz1" sheetId="1" r:id="rId1"/>
  </sheets>
  <definedNames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<sst xmlns="http://schemas.openxmlformats.org/spreadsheetml/2006/main" count="222" uniqueCount="165">
  <si>
    <t>w złotych</t>
  </si>
  <si>
    <t>Dział</t>
  </si>
  <si>
    <t>Rozdz.</t>
  </si>
  <si>
    <t>§</t>
  </si>
  <si>
    <t xml:space="preserve">  Źródło dochodów 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</si>
  <si>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</si>
  <si>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</si>
  <si>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</si>
  <si>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</si>
  <si>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</si>
  <si>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</si>
  <si>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</si>
  <si>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</si>
  <si>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</si>
  <si>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</si>
  <si>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</si>
  <si>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</si>
  <si>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</si>
  <si>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</si>
  <si>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</si>
  <si>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</si>
  <si>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</si>
  <si>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</si>
  <si>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</si>
  <si>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</si>
  <si>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</si>
  <si>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</si>
  <si>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</si>
  <si>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</si>
  <si>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</si>
  <si>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Urzędy Gmin  /miast i miast na prawach powiatu/</t>
  </si>
  <si>
    <t>O690</t>
  </si>
  <si>
    <t>Wpływy z różnych opłat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</si>
  <si>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</si>
  <si>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</si>
  <si>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</si>
  <si>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</si>
  <si>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</si>
  <si>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</si>
  <si>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</si>
  <si>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</si>
  <si>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</si>
  <si>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</si>
  <si>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</si>
  <si>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</si>
  <si>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</si>
  <si>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</si>
  <si>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</si>
  <si>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</si>
  <si>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</si>
  <si>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</si>
  <si>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</si>
  <si>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</si>
  <si>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</si>
  <si>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</si>
  <si>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</si>
  <si>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</si>
  <si>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</si>
  <si>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</si>
  <si>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</si>
  <si>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</si>
  <si>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</si>
  <si>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</si>
  <si>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</si>
  <si>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</si>
  <si>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</si>
  <si>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</si>
  <si>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</si>
  <si>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</si>
  <si>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</si>
  <si>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</si>
  <si>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</si>
  <si>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</si>
  <si>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</si>
  <si>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</si>
  <si>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</si>
  <si>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</si>
  <si>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</si>
  <si>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</si>
  <si>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</si>
  <si>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</si>
  <si>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</si>
  <si>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</si>
  <si>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</si>
  <si>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</si>
  <si>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</si>
  <si>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</si>
  <si>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</si>
  <si>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</si>
  <si>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</si>
  <si>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</si>
  <si>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</si>
  <si>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</si>
  <si>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</si>
  <si>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</si>
  <si>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</si>
  <si>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</si>
  <si>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</si>
  <si>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</si>
  <si>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>O830</t>
  </si>
  <si>
    <t>Wpływy z usług</t>
  </si>
  <si>
    <t>Dowożenie  uczniów  do  szkół</t>
  </si>
  <si>
    <t>Zespół Ekonomiczno-administracyjny Szkół</t>
  </si>
  <si>
    <t xml:space="preserve">Wpływy z usług </t>
  </si>
  <si>
    <t xml:space="preserve">Dotacje  celowe  otrzymane  z budżetu  państwa  na  realizację  własnych </t>
  </si>
  <si>
    <t>zadań  bieżących  gmin (związków  gmin)</t>
  </si>
  <si>
    <t>POMOC  SPOŁECZNA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</si>
  <si>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</si>
  <si>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</si>
  <si>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</si>
  <si>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 xml:space="preserve">Dotacje  celowe  otrzymane  z  budżetu  państwa  na  realizację zadań  bieżących </t>
  </si>
  <si>
    <t>(związkom gmin)  ustawami</t>
  </si>
  <si>
    <t xml:space="preserve">Zasiłki  i  pomoc  w  naturze  oraz  składki  na  ubezpieczenia  społeczne </t>
  </si>
  <si>
    <t>Ośrodki  Pomocy  Społecznej</t>
  </si>
  <si>
    <t>zadań  bieżących  gmin  (związków  gmin)</t>
  </si>
  <si>
    <t xml:space="preserve">Usługi  opiekuńcze  i  specjalistyczne  usługi  opiekuńcze </t>
  </si>
  <si>
    <t>EDUKUCYJNA  OPIEKA  WYCHOWAWCZA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</si>
  <si>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</si>
  <si>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</si>
  <si>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</si>
  <si>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GOSPODARKA  KOMUNALNA  I  OCHRONA   ŚRODOWISKA</t>
  </si>
  <si>
    <t xml:space="preserve">Zakłady  Gospodarki  Komunalnej </t>
  </si>
  <si>
    <t>Wpływy i wydatki związane z gromadzeniem środków z opłat  produktowych</t>
  </si>
  <si>
    <t>O400</t>
  </si>
  <si>
    <t xml:space="preserve">Wpływy z opłaty produktowej </t>
  </si>
  <si>
    <t>Zasiłki stałe</t>
  </si>
  <si>
    <t>Dochody ogółem, w tym:</t>
  </si>
  <si>
    <t>Plan dochodów</t>
  </si>
  <si>
    <t>Ogółem</t>
  </si>
  <si>
    <t>z tego:</t>
  </si>
  <si>
    <t>bieżące</t>
  </si>
  <si>
    <t>majątkowe</t>
  </si>
  <si>
    <r>
      <t xml:space="preserve">1. </t>
    </r>
    <r>
      <rPr>
        <sz val="11"/>
        <rFont val="Times New Roman"/>
        <family val="1"/>
      </rPr>
      <t>dotacje ogółem, w szczególności:</t>
    </r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</si>
  <si>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</si>
  <si>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>Sporządziła:</t>
  </si>
  <si>
    <t>uchwały Rady Gminy Zaniemyśl</t>
  </si>
  <si>
    <t xml:space="preserve">                                                        dochody wg działów,  rozdziałów  i  paragrafów</t>
  </si>
  <si>
    <t xml:space="preserve">Załącznik nr 1 do </t>
  </si>
  <si>
    <t>Stołówki szkolne i przedszkolne</t>
  </si>
  <si>
    <t>Wpływy i wydatki związane z gromadzeniem środków z opłat i kar za korzystanie ze środowiska</t>
  </si>
  <si>
    <t>Wpływy z róznych opłat</t>
  </si>
  <si>
    <t xml:space="preserve">Świadczenia rodzinne, świadczenie z funduszu alimentacyjnego oraz składki na </t>
  </si>
  <si>
    <t xml:space="preserve">ubezpieczenia emerytalne i rentowe z  ubezpieczenia  społecznego 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</si>
  <si>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</si>
  <si>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</si>
  <si>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Wpływy  do  budżetu  nadwyżki  środków  obrotowych   samorządowego zakładu  budżetowego </t>
  </si>
  <si>
    <t xml:space="preserve"> - dotacje  celowe  na  realizację zadań  z  zakresu  administracji  rządowej i innych                             zadań zleconych odrębnymi ustawami;</t>
  </si>
  <si>
    <t xml:space="preserve"> - dotacje celowe na realizację zadań realizowanych w drodze umów lub porozumień między jednostkami samorządu terytorialnego;</t>
  </si>
  <si>
    <t xml:space="preserve"> - dotacje i środki na finansowanie wydatków na realizację zadań  finansowanych z udziałem środków, o których mowa w art.5 ust.1 pkt 2 i 3 ufp; </t>
  </si>
  <si>
    <t>Oddziały przedszkolne</t>
  </si>
  <si>
    <t>Przedszkola</t>
  </si>
  <si>
    <t xml:space="preserve">                          Dochody  budżetu  gminy  na  2012 rok </t>
  </si>
  <si>
    <t>Pozostała działalność</t>
  </si>
  <si>
    <t>ROLNICTWO I ŁOWIECTWO</t>
  </si>
  <si>
    <t>O1010</t>
  </si>
  <si>
    <t>Dotacje celowe w ramach programów finansowanych z udziałem środków europejskich oraz środków, o których mowa w art. 5 ust. 1 pkt 3 oraz ust. 3 pkt 5 i 6 ustawy, lub płatności w ramach budżetu środków europejskich</t>
  </si>
  <si>
    <t>Infrastruktura wodociągowa i sanitarna wsi</t>
  </si>
  <si>
    <t>O10</t>
  </si>
  <si>
    <t xml:space="preserve">Utrzymanie  zieleni  w  miastach  i gminach </t>
  </si>
  <si>
    <t>w sprawie uchwalenia budżetu Gminy na rok 2012</t>
  </si>
  <si>
    <t>POZOSTAŁE ZADANIA W ZAKRESIE POLITYKI SPOŁECZNEJ</t>
  </si>
  <si>
    <t>Skarbnik Gminy</t>
  </si>
  <si>
    <t>( - ) mgr Agnieszka Scheffler</t>
  </si>
  <si>
    <t>Przewodnicząca Rady Gminy</t>
  </si>
  <si>
    <t>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</si>
</sst>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8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/>
    </xf>
    <xf numFmtId="4" fontId="6" fillId="0" borderId="16" xfId="0" applyNumberFormat="1" applyFont="1" applyBorder="1" applyAlignment="1">
      <alignment/>
    </xf>
    <xf numFmtId="0" fontId="2" fillId="34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/>
    </xf>
    <xf numFmtId="4" fontId="6" fillId="0" borderId="24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4" fontId="6" fillId="0" borderId="17" xfId="0" applyNumberFormat="1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0" fontId="9" fillId="0" borderId="26" xfId="0" applyFont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26" xfId="0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6" fillId="33" borderId="22" xfId="0" applyFont="1" applyFill="1" applyBorder="1" applyAlignment="1">
      <alignment/>
    </xf>
    <xf numFmtId="4" fontId="9" fillId="33" borderId="22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9" fillId="0" borderId="24" xfId="0" applyFont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4" fontId="7" fillId="0" borderId="24" xfId="0" applyNumberFormat="1" applyFont="1" applyBorder="1" applyAlignment="1">
      <alignment/>
    </xf>
    <xf numFmtId="0" fontId="2" fillId="34" borderId="17" xfId="0" applyFont="1" applyFill="1" applyBorder="1" applyAlignment="1">
      <alignment/>
    </xf>
    <xf numFmtId="0" fontId="3" fillId="34" borderId="26" xfId="0" applyFont="1" applyFill="1" applyBorder="1" applyAlignment="1">
      <alignment horizontal="center"/>
    </xf>
    <xf numFmtId="1" fontId="3" fillId="34" borderId="3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/>
    </xf>
    <xf numFmtId="44" fontId="3" fillId="0" borderId="0" xfId="58" applyFont="1" applyFill="1" applyAlignment="1">
      <alignment/>
    </xf>
    <xf numFmtId="9" fontId="2" fillId="0" borderId="0" xfId="0" applyNumberFormat="1" applyFont="1" applyAlignment="1">
      <alignment/>
    </xf>
    <xf numFmtId="0" fontId="6" fillId="34" borderId="31" xfId="0" applyFont="1" applyFill="1" applyBorder="1" applyAlignment="1">
      <alignment/>
    </xf>
    <xf numFmtId="0" fontId="6" fillId="0" borderId="32" xfId="0" applyFont="1" applyBorder="1" applyAlignment="1">
      <alignment wrapText="1"/>
    </xf>
    <xf numFmtId="0" fontId="6" fillId="0" borderId="33" xfId="0" applyFont="1" applyBorder="1" applyAlignment="1">
      <alignment wrapText="1"/>
    </xf>
    <xf numFmtId="4" fontId="6" fillId="0" borderId="34" xfId="0" applyNumberFormat="1" applyFont="1" applyFill="1" applyBorder="1" applyAlignment="1">
      <alignment/>
    </xf>
    <xf numFmtId="4" fontId="7" fillId="34" borderId="35" xfId="0" applyNumberFormat="1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4" fontId="2" fillId="0" borderId="38" xfId="0" applyNumberFormat="1" applyFont="1" applyBorder="1" applyAlignment="1">
      <alignment/>
    </xf>
    <xf numFmtId="4" fontId="7" fillId="0" borderId="39" xfId="0" applyNumberFormat="1" applyFont="1" applyFill="1" applyBorder="1" applyAlignment="1">
      <alignment/>
    </xf>
    <xf numFmtId="4" fontId="7" fillId="0" borderId="40" xfId="0" applyNumberFormat="1" applyFont="1" applyBorder="1" applyAlignment="1">
      <alignment/>
    </xf>
    <xf numFmtId="4" fontId="7" fillId="0" borderId="41" xfId="0" applyNumberFormat="1" applyFont="1" applyBorder="1" applyAlignment="1">
      <alignment/>
    </xf>
    <xf numFmtId="4" fontId="2" fillId="0" borderId="42" xfId="0" applyNumberFormat="1" applyFont="1" applyFill="1" applyBorder="1" applyAlignment="1">
      <alignment/>
    </xf>
    <xf numFmtId="4" fontId="2" fillId="0" borderId="43" xfId="0" applyNumberFormat="1" applyFont="1" applyFill="1" applyBorder="1" applyAlignment="1">
      <alignment/>
    </xf>
    <xf numFmtId="4" fontId="7" fillId="0" borderId="44" xfId="0" applyNumberFormat="1" applyFont="1" applyFill="1" applyBorder="1" applyAlignment="1">
      <alignment/>
    </xf>
    <xf numFmtId="4" fontId="3" fillId="0" borderId="22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6" fillId="0" borderId="24" xfId="0" applyFont="1" applyBorder="1" applyAlignment="1" quotePrefix="1">
      <alignment horizontal="left"/>
    </xf>
    <xf numFmtId="4" fontId="3" fillId="0" borderId="28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5" fillId="0" borderId="0" xfId="0" applyFont="1" applyAlignment="1" quotePrefix="1">
      <alignment horizontal="left"/>
    </xf>
    <xf numFmtId="0" fontId="12" fillId="0" borderId="10" xfId="0" applyFont="1" applyBorder="1" applyAlignment="1" quotePrefix="1">
      <alignment horizontal="left"/>
    </xf>
    <xf numFmtId="0" fontId="12" fillId="0" borderId="24" xfId="0" applyFont="1" applyBorder="1" applyAlignment="1" quotePrefix="1">
      <alignment horizontal="left"/>
    </xf>
    <xf numFmtId="0" fontId="6" fillId="0" borderId="24" xfId="0" applyFont="1" applyBorder="1" applyAlignment="1" quotePrefix="1">
      <alignment horizontal="left" wrapText="1"/>
    </xf>
    <xf numFmtId="0" fontId="6" fillId="34" borderId="24" xfId="0" applyFont="1" applyFill="1" applyBorder="1" applyAlignment="1" quotePrefix="1">
      <alignment horizontal="left" wrapText="1"/>
    </xf>
    <xf numFmtId="0" fontId="2" fillId="34" borderId="10" xfId="0" applyFont="1" applyFill="1" applyBorder="1" applyAlignment="1" quotePrefix="1">
      <alignment horizontal="left"/>
    </xf>
    <xf numFmtId="0" fontId="3" fillId="0" borderId="45" xfId="0" applyFont="1" applyBorder="1" applyAlignment="1" quotePrefix="1">
      <alignment horizontal="left" wrapText="1"/>
    </xf>
    <xf numFmtId="0" fontId="3" fillId="0" borderId="46" xfId="0" applyFont="1" applyBorder="1" applyAlignment="1" quotePrefix="1">
      <alignment horizontal="left" wrapText="1"/>
    </xf>
    <xf numFmtId="4" fontId="47" fillId="0" borderId="10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4" fontId="8" fillId="35" borderId="13" xfId="0" applyNumberFormat="1" applyFont="1" applyFill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36" borderId="47" xfId="0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right" vertical="center"/>
    </xf>
    <xf numFmtId="4" fontId="3" fillId="0" borderId="28" xfId="0" applyNumberFormat="1" applyFont="1" applyBorder="1" applyAlignment="1">
      <alignment horizontal="right" vertical="center"/>
    </xf>
    <xf numFmtId="4" fontId="3" fillId="0" borderId="28" xfId="58" applyNumberFormat="1" applyFont="1" applyBorder="1" applyAlignment="1">
      <alignment horizontal="right" vertical="center"/>
    </xf>
    <xf numFmtId="4" fontId="8" fillId="37" borderId="16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6" fillId="38" borderId="49" xfId="0" applyFont="1" applyFill="1" applyBorder="1" applyAlignment="1">
      <alignment/>
    </xf>
    <xf numFmtId="0" fontId="7" fillId="35" borderId="13" xfId="0" applyFont="1" applyFill="1" applyBorder="1" applyAlignment="1">
      <alignment horizontal="center" vertical="center"/>
    </xf>
    <xf numFmtId="0" fontId="8" fillId="37" borderId="28" xfId="0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/>
    </xf>
    <xf numFmtId="0" fontId="8" fillId="37" borderId="29" xfId="0" applyFont="1" applyFill="1" applyBorder="1" applyAlignment="1">
      <alignment horizontal="center"/>
    </xf>
    <xf numFmtId="4" fontId="6" fillId="37" borderId="22" xfId="0" applyNumberFormat="1" applyFont="1" applyFill="1" applyBorder="1" applyAlignment="1">
      <alignment/>
    </xf>
    <xf numFmtId="0" fontId="7" fillId="0" borderId="47" xfId="0" applyFont="1" applyBorder="1" applyAlignment="1">
      <alignment/>
    </xf>
    <xf numFmtId="0" fontId="8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" fontId="6" fillId="37" borderId="10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4" fontId="6" fillId="0" borderId="28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 quotePrefix="1">
      <alignment horizontal="left" wrapText="1"/>
    </xf>
    <xf numFmtId="4" fontId="2" fillId="0" borderId="24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3"/>
  <sheetViews>
    <sheetView tabSelected="1" zoomScalePageLayoutView="0" workbookViewId="0" topLeftCell="A193">
      <selection activeCell="A200" sqref="A200:F202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3.7109375" style="3" customWidth="1"/>
    <col min="5" max="5" width="14.8515625" style="4" customWidth="1"/>
    <col min="6" max="6" width="14.7109375" style="3" customWidth="1"/>
    <col min="7" max="7" width="14.00390625" style="3" customWidth="1"/>
    <col min="8" max="16384" width="9.140625" style="3" customWidth="1"/>
  </cols>
  <sheetData>
    <row r="1" ht="15">
      <c r="E1" s="3" t="s">
        <v>137</v>
      </c>
    </row>
    <row r="2" ht="15">
      <c r="E2" s="3" t="s">
        <v>135</v>
      </c>
    </row>
    <row r="3" ht="15">
      <c r="E3" s="3" t="s">
        <v>159</v>
      </c>
    </row>
    <row r="4" ht="15">
      <c r="J4" s="5"/>
    </row>
    <row r="5" ht="18.75">
      <c r="D5" s="141" t="s">
        <v>151</v>
      </c>
    </row>
    <row r="6" ht="15">
      <c r="D6" s="3" t="s">
        <v>136</v>
      </c>
    </row>
    <row r="7" spans="5:7" ht="15">
      <c r="E7" s="6"/>
      <c r="G7" s="6" t="s">
        <v>0</v>
      </c>
    </row>
    <row r="8" spans="1:7" ht="17.25" customHeight="1">
      <c r="A8" s="188" t="s">
        <v>1</v>
      </c>
      <c r="B8" s="188" t="s">
        <v>2</v>
      </c>
      <c r="C8" s="190" t="s">
        <v>3</v>
      </c>
      <c r="D8" s="194" t="s">
        <v>4</v>
      </c>
      <c r="E8" s="191" t="s">
        <v>127</v>
      </c>
      <c r="F8" s="192"/>
      <c r="G8" s="192"/>
    </row>
    <row r="9" spans="1:7" ht="12.75">
      <c r="A9" s="189"/>
      <c r="B9" s="189"/>
      <c r="C9" s="189"/>
      <c r="D9" s="189"/>
      <c r="E9" s="193" t="s">
        <v>128</v>
      </c>
      <c r="F9" s="188" t="s">
        <v>129</v>
      </c>
      <c r="G9" s="188"/>
    </row>
    <row r="10" spans="1:7" ht="20.25" customHeight="1">
      <c r="A10" s="189"/>
      <c r="B10" s="189"/>
      <c r="C10" s="189"/>
      <c r="D10" s="189"/>
      <c r="E10" s="193"/>
      <c r="F10" s="7" t="s">
        <v>130</v>
      </c>
      <c r="G10" s="7" t="s">
        <v>131</v>
      </c>
    </row>
    <row r="11" spans="1:7" ht="20.25" customHeight="1" thickBot="1">
      <c r="A11" s="167" t="s">
        <v>157</v>
      </c>
      <c r="B11" s="154"/>
      <c r="C11" s="154"/>
      <c r="D11" s="166" t="s">
        <v>153</v>
      </c>
      <c r="E11" s="155">
        <f>G11+F11</f>
        <v>892741</v>
      </c>
      <c r="F11" s="155">
        <f>F12</f>
        <v>0</v>
      </c>
      <c r="G11" s="155">
        <f>G12</f>
        <v>892741</v>
      </c>
    </row>
    <row r="12" spans="1:7" ht="18" customHeight="1" thickBot="1" thickTop="1">
      <c r="A12" s="153"/>
      <c r="B12" s="153" t="s">
        <v>154</v>
      </c>
      <c r="C12" s="153"/>
      <c r="D12" s="165" t="s">
        <v>156</v>
      </c>
      <c r="E12" s="163">
        <f>F12+G12</f>
        <v>892741</v>
      </c>
      <c r="F12" s="156">
        <f>F13</f>
        <v>0</v>
      </c>
      <c r="G12" s="156">
        <f>G13</f>
        <v>892741</v>
      </c>
    </row>
    <row r="13" spans="1:7" ht="41.25" customHeight="1">
      <c r="A13" s="158"/>
      <c r="B13" s="158"/>
      <c r="C13" s="159">
        <v>6208</v>
      </c>
      <c r="D13" s="164" t="s">
        <v>155</v>
      </c>
      <c r="E13" s="160">
        <f>G13+F13</f>
        <v>892741</v>
      </c>
      <c r="F13" s="161"/>
      <c r="G13" s="162">
        <v>892741</v>
      </c>
    </row>
    <row r="14" spans="1:7" ht="15.75" customHeight="1">
      <c r="A14" s="151"/>
      <c r="B14" s="151"/>
      <c r="C14" s="151"/>
      <c r="D14" s="151"/>
      <c r="E14" s="152"/>
      <c r="F14" s="7"/>
      <c r="G14" s="7"/>
    </row>
    <row r="15" spans="1:7" ht="16.5" thickBot="1">
      <c r="A15" s="8" t="s">
        <v>5</v>
      </c>
      <c r="B15" s="9"/>
      <c r="C15" s="10"/>
      <c r="D15" s="11" t="s">
        <v>6</v>
      </c>
      <c r="E15" s="13">
        <f>F15+G15</f>
        <v>2000</v>
      </c>
      <c r="F15" s="13">
        <f>F16</f>
        <v>2000</v>
      </c>
      <c r="G15" s="13">
        <f>G16</f>
        <v>0</v>
      </c>
    </row>
    <row r="16" spans="1:7" ht="15.75" thickBot="1" thickTop="1">
      <c r="A16" s="14"/>
      <c r="B16" s="15" t="s">
        <v>7</v>
      </c>
      <c r="C16" s="16"/>
      <c r="D16" s="17" t="s">
        <v>8</v>
      </c>
      <c r="E16" s="18">
        <f>F16+G16</f>
        <v>2000</v>
      </c>
      <c r="F16" s="19">
        <f>SUM(F17:F20)</f>
        <v>2000</v>
      </c>
      <c r="G16" s="19">
        <f>SUM(G17:G20)</f>
        <v>0</v>
      </c>
    </row>
    <row r="17" spans="1:7" ht="15">
      <c r="A17" s="20"/>
      <c r="B17" s="21"/>
      <c r="C17" s="22"/>
      <c r="D17" s="23" t="s">
        <v>9</v>
      </c>
      <c r="E17" s="24"/>
      <c r="F17" s="25"/>
      <c r="G17" s="25"/>
    </row>
    <row r="18" spans="1:7" ht="15">
      <c r="A18" s="26"/>
      <c r="B18" s="27"/>
      <c r="C18" s="28"/>
      <c r="D18" s="29" t="s">
        <v>10</v>
      </c>
      <c r="E18" s="30"/>
      <c r="F18" s="31"/>
      <c r="G18" s="31"/>
    </row>
    <row r="19" spans="1:7" ht="15">
      <c r="A19" s="26"/>
      <c r="B19" s="27"/>
      <c r="C19" s="28" t="s">
        <v>11</v>
      </c>
      <c r="D19" s="29" t="s">
        <v>12</v>
      </c>
      <c r="E19" s="30">
        <f>F19+G19</f>
        <v>2000</v>
      </c>
      <c r="F19" s="31">
        <v>2000</v>
      </c>
      <c r="G19" s="31"/>
    </row>
    <row r="20" spans="1:7" ht="15">
      <c r="A20" s="26"/>
      <c r="B20" s="27"/>
      <c r="C20" s="22"/>
      <c r="D20" s="23"/>
      <c r="E20" s="30"/>
      <c r="F20" s="25"/>
      <c r="G20" s="25"/>
    </row>
    <row r="21" spans="1:7" ht="16.5" thickBot="1">
      <c r="A21" s="32">
        <v>700</v>
      </c>
      <c r="B21" s="33"/>
      <c r="C21" s="34"/>
      <c r="D21" s="35" t="s">
        <v>13</v>
      </c>
      <c r="E21" s="12">
        <f>F21+G21</f>
        <v>416209</v>
      </c>
      <c r="F21" s="12">
        <f>F22</f>
        <v>105941.45999999999</v>
      </c>
      <c r="G21" s="12">
        <f>G22</f>
        <v>310267.54</v>
      </c>
    </row>
    <row r="22" spans="1:7" ht="15.75" thickBot="1" thickTop="1">
      <c r="A22" s="14"/>
      <c r="B22" s="15">
        <v>70005</v>
      </c>
      <c r="C22" s="16"/>
      <c r="D22" s="17" t="s">
        <v>14</v>
      </c>
      <c r="E22" s="18">
        <f>F22+G22</f>
        <v>416209</v>
      </c>
      <c r="F22" s="19">
        <f>SUM(F23:F31)</f>
        <v>105941.45999999999</v>
      </c>
      <c r="G22" s="19">
        <f>SUM(G23:G31)</f>
        <v>310267.54</v>
      </c>
    </row>
    <row r="23" spans="1:7" ht="15">
      <c r="A23" s="20"/>
      <c r="B23" s="21"/>
      <c r="C23" s="28" t="s">
        <v>15</v>
      </c>
      <c r="D23" s="29" t="s">
        <v>16</v>
      </c>
      <c r="E23" s="24">
        <f>F23+G23</f>
        <v>47370</v>
      </c>
      <c r="F23" s="31">
        <v>47370</v>
      </c>
      <c r="G23" s="31"/>
    </row>
    <row r="24" spans="1:7" ht="15">
      <c r="A24" s="26"/>
      <c r="B24" s="45"/>
      <c r="C24" s="46"/>
      <c r="D24" s="23" t="s">
        <v>9</v>
      </c>
      <c r="E24" s="30"/>
      <c r="F24" s="31"/>
      <c r="G24" s="31"/>
    </row>
    <row r="25" spans="1:7" ht="15">
      <c r="A25" s="26"/>
      <c r="B25" s="45"/>
      <c r="C25" s="46"/>
      <c r="D25" s="29" t="s">
        <v>10</v>
      </c>
      <c r="E25" s="30"/>
      <c r="F25" s="31"/>
      <c r="G25" s="31"/>
    </row>
    <row r="26" spans="1:7" ht="15">
      <c r="A26" s="26"/>
      <c r="B26" s="47"/>
      <c r="C26" s="48" t="s">
        <v>11</v>
      </c>
      <c r="D26" s="29" t="s">
        <v>12</v>
      </c>
      <c r="E26" s="30">
        <f>F26+G26</f>
        <v>57571.46</v>
      </c>
      <c r="F26" s="31">
        <v>57571.46</v>
      </c>
      <c r="G26" s="31"/>
    </row>
    <row r="27" spans="1:7" ht="15">
      <c r="A27" s="26"/>
      <c r="B27" s="47"/>
      <c r="C27" s="46"/>
      <c r="D27" s="49" t="s">
        <v>17</v>
      </c>
      <c r="E27" s="30"/>
      <c r="F27" s="31"/>
      <c r="G27" s="31"/>
    </row>
    <row r="28" spans="1:7" ht="15">
      <c r="A28" s="26"/>
      <c r="B28" s="45"/>
      <c r="C28" s="48" t="s">
        <v>18</v>
      </c>
      <c r="D28" s="49" t="s">
        <v>19</v>
      </c>
      <c r="E28" s="30">
        <f>F28+G28</f>
        <v>10267.54</v>
      </c>
      <c r="F28" s="31"/>
      <c r="G28" s="31">
        <v>10267.54</v>
      </c>
    </row>
    <row r="29" spans="1:7" ht="15">
      <c r="A29" s="26"/>
      <c r="B29" s="47"/>
      <c r="C29" s="48"/>
      <c r="D29" s="49" t="s">
        <v>20</v>
      </c>
      <c r="E29" s="30"/>
      <c r="F29" s="31"/>
      <c r="G29" s="31"/>
    </row>
    <row r="30" spans="1:7" ht="15.75" customHeight="1">
      <c r="A30" s="26"/>
      <c r="B30" s="47"/>
      <c r="C30" s="48" t="s">
        <v>21</v>
      </c>
      <c r="D30" s="49" t="s">
        <v>22</v>
      </c>
      <c r="E30" s="30">
        <f>F30+G30</f>
        <v>300000</v>
      </c>
      <c r="F30" s="31"/>
      <c r="G30" s="31">
        <v>300000</v>
      </c>
    </row>
    <row r="31" spans="1:7" ht="15">
      <c r="A31" s="26"/>
      <c r="B31" s="47"/>
      <c r="C31" s="48" t="s">
        <v>23</v>
      </c>
      <c r="D31" s="49" t="s">
        <v>24</v>
      </c>
      <c r="E31" s="30">
        <f>F31+G31</f>
        <v>1000</v>
      </c>
      <c r="F31" s="31">
        <v>1000</v>
      </c>
      <c r="G31" s="31"/>
    </row>
    <row r="32" spans="1:7" ht="15">
      <c r="A32" s="26"/>
      <c r="B32" s="45"/>
      <c r="C32" s="48"/>
      <c r="D32" s="49"/>
      <c r="E32" s="30"/>
      <c r="F32" s="31"/>
      <c r="G32" s="31"/>
    </row>
    <row r="33" spans="1:7" ht="16.5" customHeight="1" thickBot="1">
      <c r="A33" s="32">
        <v>750</v>
      </c>
      <c r="B33" s="33"/>
      <c r="C33" s="34"/>
      <c r="D33" s="35" t="s">
        <v>25</v>
      </c>
      <c r="E33" s="12">
        <f>F33+G33</f>
        <v>73754.72</v>
      </c>
      <c r="F33" s="12">
        <f>F34+F39</f>
        <v>73754.72</v>
      </c>
      <c r="G33" s="12">
        <f>G34+G39</f>
        <v>0</v>
      </c>
    </row>
    <row r="34" spans="1:7" ht="17.25" customHeight="1" thickBot="1" thickTop="1">
      <c r="A34" s="14"/>
      <c r="B34" s="15">
        <v>75011</v>
      </c>
      <c r="C34" s="37"/>
      <c r="D34" s="38" t="s">
        <v>26</v>
      </c>
      <c r="E34" s="18">
        <f>F34+G34</f>
        <v>54800</v>
      </c>
      <c r="F34" s="39">
        <f>SUM(F35:F37)</f>
        <v>54800</v>
      </c>
      <c r="G34" s="39">
        <f>SUM(G35:G37)</f>
        <v>0</v>
      </c>
    </row>
    <row r="35" spans="1:7" ht="12.75" customHeight="1">
      <c r="A35" s="20"/>
      <c r="B35" s="21"/>
      <c r="C35" s="22"/>
      <c r="D35" s="23" t="s">
        <v>27</v>
      </c>
      <c r="E35" s="24"/>
      <c r="F35" s="25"/>
      <c r="G35" s="25"/>
    </row>
    <row r="36" spans="1:7" ht="12.75" customHeight="1">
      <c r="A36" s="26"/>
      <c r="B36" s="27"/>
      <c r="C36" s="28"/>
      <c r="D36" s="29" t="s">
        <v>28</v>
      </c>
      <c r="E36" s="30"/>
      <c r="F36" s="31"/>
      <c r="G36" s="31"/>
    </row>
    <row r="37" spans="1:7" ht="15">
      <c r="A37" s="26"/>
      <c r="B37" s="27"/>
      <c r="C37" s="22">
        <v>2010</v>
      </c>
      <c r="D37" s="29" t="s">
        <v>29</v>
      </c>
      <c r="E37" s="30">
        <f>F37+G37</f>
        <v>54800</v>
      </c>
      <c r="F37" s="31">
        <v>54800</v>
      </c>
      <c r="G37" s="31"/>
    </row>
    <row r="38" spans="1:7" ht="12.75" customHeight="1">
      <c r="A38" s="26"/>
      <c r="B38" s="50"/>
      <c r="C38" s="51"/>
      <c r="D38" s="52"/>
      <c r="E38" s="30"/>
      <c r="F38" s="31"/>
      <c r="G38" s="31"/>
    </row>
    <row r="39" spans="1:7" ht="15.75" customHeight="1" thickBot="1">
      <c r="A39" s="53"/>
      <c r="B39" s="54">
        <v>75023</v>
      </c>
      <c r="C39" s="55"/>
      <c r="D39" s="56" t="s">
        <v>30</v>
      </c>
      <c r="E39" s="76">
        <f>F39+G39</f>
        <v>18954.72</v>
      </c>
      <c r="F39" s="57">
        <f>SUM(F40:F43)</f>
        <v>18954.72</v>
      </c>
      <c r="G39" s="57">
        <f>SUM(G40:G43)</f>
        <v>0</v>
      </c>
    </row>
    <row r="40" spans="1:7" ht="15">
      <c r="A40" s="20"/>
      <c r="B40" s="21"/>
      <c r="C40" s="40" t="s">
        <v>31</v>
      </c>
      <c r="D40" s="29" t="s">
        <v>32</v>
      </c>
      <c r="E40" s="24">
        <f>F40+G40</f>
        <v>3300</v>
      </c>
      <c r="F40" s="133">
        <v>3300</v>
      </c>
      <c r="G40" s="133"/>
    </row>
    <row r="41" spans="1:7" ht="15">
      <c r="A41" s="26"/>
      <c r="B41" s="27"/>
      <c r="C41" s="28"/>
      <c r="D41" s="23" t="s">
        <v>9</v>
      </c>
      <c r="E41" s="30"/>
      <c r="F41" s="31"/>
      <c r="G41" s="31"/>
    </row>
    <row r="42" spans="1:7" ht="15">
      <c r="A42" s="26"/>
      <c r="B42" s="27"/>
      <c r="C42" s="28"/>
      <c r="D42" s="29" t="s">
        <v>10</v>
      </c>
      <c r="E42" s="30"/>
      <c r="F42" s="31"/>
      <c r="G42" s="31"/>
    </row>
    <row r="43" spans="1:7" ht="15">
      <c r="A43" s="26"/>
      <c r="B43" s="50"/>
      <c r="C43" s="28" t="s">
        <v>11</v>
      </c>
      <c r="D43" s="29" t="s">
        <v>12</v>
      </c>
      <c r="E43" s="30">
        <f>F43+G43</f>
        <v>15654.72</v>
      </c>
      <c r="F43" s="31">
        <v>15654.72</v>
      </c>
      <c r="G43" s="31"/>
    </row>
    <row r="44" spans="1:7" ht="15.75">
      <c r="A44" s="58"/>
      <c r="B44" s="27"/>
      <c r="C44" s="28"/>
      <c r="D44" s="29"/>
      <c r="E44" s="30"/>
      <c r="F44" s="31"/>
      <c r="G44" s="31"/>
    </row>
    <row r="45" spans="1:7" ht="12.75" customHeight="1">
      <c r="A45" s="59">
        <v>751</v>
      </c>
      <c r="B45" s="60"/>
      <c r="C45" s="61"/>
      <c r="D45" s="62" t="s">
        <v>33</v>
      </c>
      <c r="E45" s="63"/>
      <c r="F45" s="64"/>
      <c r="G45" s="64"/>
    </row>
    <row r="46" spans="1:7" ht="17.25" customHeight="1" thickBot="1">
      <c r="A46" s="65"/>
      <c r="B46" s="66"/>
      <c r="C46" s="67"/>
      <c r="D46" s="68" t="s">
        <v>34</v>
      </c>
      <c r="E46" s="12">
        <f>F46+G46</f>
        <v>1100</v>
      </c>
      <c r="F46" s="12">
        <f>F48</f>
        <v>1100</v>
      </c>
      <c r="G46" s="12">
        <f>G48</f>
        <v>0</v>
      </c>
    </row>
    <row r="47" spans="1:7" ht="12.75" customHeight="1" thickBot="1" thickTop="1">
      <c r="A47" s="69"/>
      <c r="B47" s="15"/>
      <c r="C47" s="16"/>
      <c r="D47" s="17" t="s">
        <v>35</v>
      </c>
      <c r="E47" s="70"/>
      <c r="F47" s="71"/>
      <c r="G47" s="71"/>
    </row>
    <row r="48" spans="1:7" ht="15" customHeight="1" thickBot="1">
      <c r="A48" s="72"/>
      <c r="B48" s="73">
        <v>75101</v>
      </c>
      <c r="C48" s="74"/>
      <c r="D48" s="75" t="s">
        <v>36</v>
      </c>
      <c r="E48" s="76">
        <f>F48+G48</f>
        <v>1100</v>
      </c>
      <c r="F48" s="57">
        <f>SUM(F49:F51)</f>
        <v>1100</v>
      </c>
      <c r="G48" s="57">
        <f>SUM(G49:G51)</f>
        <v>0</v>
      </c>
    </row>
    <row r="49" spans="1:7" ht="12.75" customHeight="1">
      <c r="A49" s="77"/>
      <c r="B49" s="78"/>
      <c r="C49" s="79"/>
      <c r="D49" s="23" t="s">
        <v>27</v>
      </c>
      <c r="E49" s="70"/>
      <c r="F49" s="25"/>
      <c r="G49" s="25"/>
    </row>
    <row r="50" spans="1:7" ht="15.75" customHeight="1">
      <c r="A50" s="58"/>
      <c r="B50" s="27"/>
      <c r="C50" s="80"/>
      <c r="D50" s="29" t="s">
        <v>28</v>
      </c>
      <c r="E50" s="63"/>
      <c r="F50" s="31"/>
      <c r="G50" s="31"/>
    </row>
    <row r="51" spans="1:7" ht="16.5" customHeight="1">
      <c r="A51" s="58"/>
      <c r="B51" s="27"/>
      <c r="C51" s="28">
        <v>2010</v>
      </c>
      <c r="D51" s="29" t="s">
        <v>29</v>
      </c>
      <c r="E51" s="30">
        <f>F51+G51</f>
        <v>1100</v>
      </c>
      <c r="F51" s="31">
        <v>1100</v>
      </c>
      <c r="G51" s="31"/>
    </row>
    <row r="52" spans="1:7" ht="16.5" customHeight="1">
      <c r="A52" s="58"/>
      <c r="B52" s="27"/>
      <c r="C52" s="28"/>
      <c r="D52" s="29"/>
      <c r="E52" s="30"/>
      <c r="F52" s="31"/>
      <c r="G52" s="31"/>
    </row>
    <row r="53" spans="1:7" ht="15.75">
      <c r="A53" s="59">
        <v>756</v>
      </c>
      <c r="B53" s="81"/>
      <c r="C53" s="82"/>
      <c r="D53" s="62" t="s">
        <v>37</v>
      </c>
      <c r="E53" s="83"/>
      <c r="F53" s="84"/>
      <c r="G53" s="84"/>
    </row>
    <row r="54" spans="1:7" ht="12.75" customHeight="1">
      <c r="A54" s="85"/>
      <c r="B54" s="81"/>
      <c r="C54" s="86"/>
      <c r="D54" s="87" t="s">
        <v>38</v>
      </c>
      <c r="E54" s="83"/>
      <c r="F54" s="88"/>
      <c r="G54" s="88"/>
    </row>
    <row r="55" spans="1:7" ht="15.75" customHeight="1" thickBot="1">
      <c r="A55" s="65"/>
      <c r="B55" s="66"/>
      <c r="C55" s="67"/>
      <c r="D55" s="68" t="s">
        <v>39</v>
      </c>
      <c r="E55" s="12">
        <f>F55+G55</f>
        <v>7434774.2</v>
      </c>
      <c r="F55" s="12">
        <f>F56+F63+F75+F87+F94</f>
        <v>7434774.2</v>
      </c>
      <c r="G55" s="12">
        <f>G56+G63+G75+G87+G94</f>
        <v>0</v>
      </c>
    </row>
    <row r="56" spans="1:7" ht="16.5" customHeight="1" thickBot="1" thickTop="1">
      <c r="A56" s="69"/>
      <c r="B56" s="15">
        <v>75601</v>
      </c>
      <c r="C56" s="16"/>
      <c r="D56" s="17" t="s">
        <v>40</v>
      </c>
      <c r="E56" s="18">
        <f>F56+G56</f>
        <v>10500</v>
      </c>
      <c r="F56" s="19">
        <f>SUM(F58:F59)</f>
        <v>10500</v>
      </c>
      <c r="G56" s="19">
        <f>SUM(G58:G59)</f>
        <v>0</v>
      </c>
    </row>
    <row r="57" spans="1:7" ht="12.75" customHeight="1">
      <c r="A57" s="77"/>
      <c r="B57" s="21"/>
      <c r="C57" s="22"/>
      <c r="D57" s="23" t="s">
        <v>41</v>
      </c>
      <c r="E57" s="24"/>
      <c r="F57" s="25"/>
      <c r="G57" s="25"/>
    </row>
    <row r="58" spans="1:7" ht="12.75" customHeight="1">
      <c r="A58" s="58"/>
      <c r="B58" s="45"/>
      <c r="C58" s="48" t="s">
        <v>42</v>
      </c>
      <c r="D58" s="49" t="s">
        <v>43</v>
      </c>
      <c r="E58" s="30">
        <f>F58+G58</f>
        <v>10000</v>
      </c>
      <c r="F58" s="31">
        <v>10000</v>
      </c>
      <c r="G58" s="31"/>
    </row>
    <row r="59" spans="1:7" ht="13.5" customHeight="1">
      <c r="A59" s="58"/>
      <c r="B59" s="50"/>
      <c r="C59" s="28" t="s">
        <v>44</v>
      </c>
      <c r="D59" s="29" t="s">
        <v>45</v>
      </c>
      <c r="E59" s="30">
        <f>F59+G59</f>
        <v>500</v>
      </c>
      <c r="F59" s="31">
        <v>500</v>
      </c>
      <c r="G59" s="31"/>
    </row>
    <row r="60" spans="1:7" ht="12.75" customHeight="1">
      <c r="A60" s="58"/>
      <c r="B60" s="50"/>
      <c r="C60" s="51"/>
      <c r="D60" s="52"/>
      <c r="E60" s="30"/>
      <c r="F60" s="31"/>
      <c r="G60" s="31"/>
    </row>
    <row r="61" spans="1:7" ht="12.75" customHeight="1">
      <c r="A61" s="58"/>
      <c r="B61" s="50" t="s">
        <v>46</v>
      </c>
      <c r="C61" s="51"/>
      <c r="D61" s="89" t="s">
        <v>47</v>
      </c>
      <c r="E61" s="63"/>
      <c r="F61" s="90"/>
      <c r="G61" s="90"/>
    </row>
    <row r="62" spans="1:7" ht="12.75" customHeight="1">
      <c r="A62" s="58"/>
      <c r="B62" s="50"/>
      <c r="C62" s="51"/>
      <c r="D62" s="89" t="s">
        <v>48</v>
      </c>
      <c r="E62" s="63"/>
      <c r="F62" s="90"/>
      <c r="G62" s="90"/>
    </row>
    <row r="63" spans="1:7" ht="15.75" customHeight="1" thickBot="1">
      <c r="A63" s="91"/>
      <c r="B63" s="92">
        <v>75615</v>
      </c>
      <c r="C63" s="93"/>
      <c r="D63" s="94" t="s">
        <v>49</v>
      </c>
      <c r="E63" s="76">
        <f>F63+G63</f>
        <v>1472631.98</v>
      </c>
      <c r="F63" s="57">
        <f>SUM(F64:F70)</f>
        <v>1472631.98</v>
      </c>
      <c r="G63" s="57">
        <f>SUM(G64:G70)</f>
        <v>0</v>
      </c>
    </row>
    <row r="64" spans="1:7" ht="12.75" customHeight="1">
      <c r="A64" s="77"/>
      <c r="B64" s="95"/>
      <c r="C64" s="22" t="s">
        <v>50</v>
      </c>
      <c r="D64" s="23" t="s">
        <v>51</v>
      </c>
      <c r="E64" s="24">
        <f>F64+G64</f>
        <v>1255762</v>
      </c>
      <c r="F64" s="25">
        <v>1255762</v>
      </c>
      <c r="G64" s="25"/>
    </row>
    <row r="65" spans="1:7" ht="12.75" customHeight="1">
      <c r="A65" s="58"/>
      <c r="B65" s="27"/>
      <c r="C65" s="28" t="s">
        <v>52</v>
      </c>
      <c r="D65" s="29" t="s">
        <v>53</v>
      </c>
      <c r="E65" s="30">
        <f>F65+G65</f>
        <v>133078</v>
      </c>
      <c r="F65" s="31">
        <v>133078</v>
      </c>
      <c r="G65" s="31"/>
    </row>
    <row r="66" spans="1:7" ht="12.75" customHeight="1">
      <c r="A66" s="58"/>
      <c r="B66" s="27"/>
      <c r="C66" s="28" t="s">
        <v>54</v>
      </c>
      <c r="D66" s="29" t="s">
        <v>55</v>
      </c>
      <c r="E66" s="30">
        <f>F66+G66</f>
        <v>47175</v>
      </c>
      <c r="F66" s="31">
        <v>47175</v>
      </c>
      <c r="G66" s="31"/>
    </row>
    <row r="67" spans="1:7" ht="12.75" customHeight="1">
      <c r="A67" s="58"/>
      <c r="B67" s="47"/>
      <c r="C67" s="48" t="s">
        <v>56</v>
      </c>
      <c r="D67" s="49" t="s">
        <v>57</v>
      </c>
      <c r="E67" s="30">
        <f>F67+G67</f>
        <v>3583.98</v>
      </c>
      <c r="F67" s="134">
        <v>3583.98</v>
      </c>
      <c r="G67" s="134"/>
    </row>
    <row r="68" spans="1:7" ht="12.75" customHeight="1">
      <c r="A68" s="58"/>
      <c r="B68" s="27"/>
      <c r="C68" s="28" t="s">
        <v>58</v>
      </c>
      <c r="D68" s="29" t="s">
        <v>59</v>
      </c>
      <c r="E68" s="30">
        <f aca="true" t="shared" si="0" ref="E68:E131">F68+G68</f>
        <v>30000</v>
      </c>
      <c r="F68" s="31">
        <v>30000</v>
      </c>
      <c r="G68" s="31"/>
    </row>
    <row r="69" spans="1:7" ht="12.75" customHeight="1">
      <c r="A69" s="58"/>
      <c r="B69" s="27"/>
      <c r="C69" s="28" t="s">
        <v>44</v>
      </c>
      <c r="D69" s="29" t="s">
        <v>60</v>
      </c>
      <c r="E69" s="30">
        <f t="shared" si="0"/>
        <v>2000</v>
      </c>
      <c r="F69" s="31">
        <v>2000</v>
      </c>
      <c r="G69" s="31"/>
    </row>
    <row r="70" spans="1:7" ht="12.75" customHeight="1">
      <c r="A70" s="58"/>
      <c r="B70" s="27"/>
      <c r="C70" s="28">
        <v>2680</v>
      </c>
      <c r="D70" s="29" t="s">
        <v>61</v>
      </c>
      <c r="E70" s="30">
        <f t="shared" si="0"/>
        <v>1033</v>
      </c>
      <c r="F70" s="31">
        <v>1033</v>
      </c>
      <c r="G70" s="31"/>
    </row>
    <row r="71" spans="1:7" ht="14.25" customHeight="1">
      <c r="A71" s="58"/>
      <c r="B71" s="27"/>
      <c r="C71" s="28"/>
      <c r="D71" s="29"/>
      <c r="E71" s="30"/>
      <c r="F71" s="31"/>
      <c r="G71" s="31"/>
    </row>
    <row r="72" spans="1:7" ht="12.75" customHeight="1">
      <c r="A72" s="58"/>
      <c r="B72" s="27"/>
      <c r="C72" s="28"/>
      <c r="D72" s="29"/>
      <c r="E72" s="30"/>
      <c r="F72" s="31"/>
      <c r="G72" s="31"/>
    </row>
    <row r="73" spans="1:7" ht="12.75" customHeight="1">
      <c r="A73" s="58"/>
      <c r="B73" s="27"/>
      <c r="C73" s="28"/>
      <c r="D73" s="89" t="s">
        <v>62</v>
      </c>
      <c r="E73" s="63"/>
      <c r="F73" s="31"/>
      <c r="G73" s="31"/>
    </row>
    <row r="74" spans="1:7" ht="12.75" customHeight="1">
      <c r="A74" s="58"/>
      <c r="B74" s="27"/>
      <c r="C74" s="28"/>
      <c r="D74" s="89" t="s">
        <v>63</v>
      </c>
      <c r="E74" s="63"/>
      <c r="F74" s="31"/>
      <c r="G74" s="31"/>
    </row>
    <row r="75" spans="1:7" ht="15" customHeight="1" thickBot="1">
      <c r="A75" s="91"/>
      <c r="B75" s="54">
        <v>75616</v>
      </c>
      <c r="C75" s="96"/>
      <c r="D75" s="94" t="s">
        <v>64</v>
      </c>
      <c r="E75" s="76">
        <f t="shared" si="0"/>
        <v>2008335.22</v>
      </c>
      <c r="F75" s="57">
        <f>SUM(F76:F84)</f>
        <v>2008335.22</v>
      </c>
      <c r="G75" s="57">
        <f>SUM(G76:G84)</f>
        <v>0</v>
      </c>
    </row>
    <row r="76" spans="1:7" ht="12.75" customHeight="1">
      <c r="A76" s="77"/>
      <c r="B76" s="95"/>
      <c r="C76" s="22" t="s">
        <v>50</v>
      </c>
      <c r="D76" s="23" t="s">
        <v>51</v>
      </c>
      <c r="E76" s="24">
        <f t="shared" si="0"/>
        <v>1240447</v>
      </c>
      <c r="F76" s="25">
        <v>1240447</v>
      </c>
      <c r="G76" s="25"/>
    </row>
    <row r="77" spans="1:7" ht="12.75" customHeight="1">
      <c r="A77" s="58"/>
      <c r="B77" s="27"/>
      <c r="C77" s="28" t="s">
        <v>52</v>
      </c>
      <c r="D77" s="29" t="s">
        <v>53</v>
      </c>
      <c r="E77" s="30">
        <f t="shared" si="0"/>
        <v>460877</v>
      </c>
      <c r="F77" s="31">
        <v>460877</v>
      </c>
      <c r="G77" s="31"/>
    </row>
    <row r="78" spans="1:7" ht="12.75" customHeight="1">
      <c r="A78" s="58"/>
      <c r="B78" s="27"/>
      <c r="C78" s="28" t="s">
        <v>54</v>
      </c>
      <c r="D78" s="29" t="s">
        <v>55</v>
      </c>
      <c r="E78" s="30">
        <f t="shared" si="0"/>
        <v>5561</v>
      </c>
      <c r="F78" s="31">
        <v>5561</v>
      </c>
      <c r="G78" s="31"/>
    </row>
    <row r="79" spans="1:7" ht="12.75" customHeight="1">
      <c r="A79" s="58"/>
      <c r="B79" s="47"/>
      <c r="C79" s="48" t="s">
        <v>56</v>
      </c>
      <c r="D79" s="49" t="s">
        <v>57</v>
      </c>
      <c r="E79" s="30">
        <f t="shared" si="0"/>
        <v>52800.22</v>
      </c>
      <c r="F79" s="31">
        <v>52800.22</v>
      </c>
      <c r="G79" s="31"/>
    </row>
    <row r="80" spans="1:7" ht="12.75" customHeight="1">
      <c r="A80" s="58"/>
      <c r="B80" s="47"/>
      <c r="C80" s="48" t="s">
        <v>65</v>
      </c>
      <c r="D80" s="49" t="s">
        <v>66</v>
      </c>
      <c r="E80" s="30">
        <f t="shared" si="0"/>
        <v>25000</v>
      </c>
      <c r="F80" s="31">
        <v>25000</v>
      </c>
      <c r="G80" s="31"/>
    </row>
    <row r="81" spans="1:7" ht="12.75" customHeight="1">
      <c r="A81" s="58"/>
      <c r="B81" s="47"/>
      <c r="C81" s="48" t="s">
        <v>67</v>
      </c>
      <c r="D81" s="49" t="s">
        <v>68</v>
      </c>
      <c r="E81" s="30">
        <f t="shared" si="0"/>
        <v>3650</v>
      </c>
      <c r="F81" s="31">
        <v>3650</v>
      </c>
      <c r="G81" s="31"/>
    </row>
    <row r="82" spans="1:7" ht="12.75" customHeight="1">
      <c r="A82" s="58"/>
      <c r="B82" s="47"/>
      <c r="C82" s="48" t="s">
        <v>69</v>
      </c>
      <c r="D82" s="49" t="s">
        <v>70</v>
      </c>
      <c r="E82" s="30">
        <f t="shared" si="0"/>
        <v>90000</v>
      </c>
      <c r="F82" s="31">
        <v>90000</v>
      </c>
      <c r="G82" s="31"/>
    </row>
    <row r="83" spans="1:7" ht="16.5" customHeight="1">
      <c r="A83" s="58"/>
      <c r="B83" s="27"/>
      <c r="C83" s="28" t="s">
        <v>58</v>
      </c>
      <c r="D83" s="29" t="s">
        <v>59</v>
      </c>
      <c r="E83" s="30">
        <f t="shared" si="0"/>
        <v>120000</v>
      </c>
      <c r="F83" s="31">
        <v>120000</v>
      </c>
      <c r="G83" s="31"/>
    </row>
    <row r="84" spans="1:7" ht="12.75" customHeight="1">
      <c r="A84" s="58"/>
      <c r="B84" s="27"/>
      <c r="C84" s="28" t="s">
        <v>44</v>
      </c>
      <c r="D84" s="29" t="s">
        <v>60</v>
      </c>
      <c r="E84" s="30">
        <f t="shared" si="0"/>
        <v>10000</v>
      </c>
      <c r="F84" s="31">
        <v>10000</v>
      </c>
      <c r="G84" s="31"/>
    </row>
    <row r="85" spans="1:7" ht="12.75" customHeight="1">
      <c r="A85" s="58"/>
      <c r="B85" s="27"/>
      <c r="C85" s="42"/>
      <c r="D85" s="43"/>
      <c r="E85" s="30"/>
      <c r="F85" s="44"/>
      <c r="G85" s="44"/>
    </row>
    <row r="86" spans="1:7" ht="12.75" customHeight="1">
      <c r="A86" s="58"/>
      <c r="B86" s="27"/>
      <c r="C86" s="42"/>
      <c r="D86" s="97" t="s">
        <v>71</v>
      </c>
      <c r="E86" s="63"/>
      <c r="F86" s="44"/>
      <c r="G86" s="44"/>
    </row>
    <row r="87" spans="1:7" ht="16.5" customHeight="1" thickBot="1">
      <c r="A87" s="91"/>
      <c r="B87" s="54">
        <v>75618</v>
      </c>
      <c r="C87" s="55"/>
      <c r="D87" s="56" t="s">
        <v>72</v>
      </c>
      <c r="E87" s="76">
        <f t="shared" si="0"/>
        <v>544898</v>
      </c>
      <c r="F87" s="57">
        <f>SUM(F88:F92)</f>
        <v>544898</v>
      </c>
      <c r="G87" s="57">
        <f>SUM(G88:G92)</f>
        <v>0</v>
      </c>
    </row>
    <row r="88" spans="1:7" ht="12.75" customHeight="1">
      <c r="A88" s="98"/>
      <c r="B88" s="21"/>
      <c r="C88" s="22" t="s">
        <v>73</v>
      </c>
      <c r="D88" s="23" t="s">
        <v>74</v>
      </c>
      <c r="E88" s="24">
        <f t="shared" si="0"/>
        <v>16000</v>
      </c>
      <c r="F88" s="25">
        <v>16000</v>
      </c>
      <c r="G88" s="25"/>
    </row>
    <row r="89" spans="1:7" ht="12.75" customHeight="1">
      <c r="A89" s="77"/>
      <c r="B89" s="21"/>
      <c r="C89" s="22" t="s">
        <v>75</v>
      </c>
      <c r="D89" s="23" t="s">
        <v>76</v>
      </c>
      <c r="E89" s="30">
        <f t="shared" si="0"/>
        <v>420000</v>
      </c>
      <c r="F89" s="25">
        <v>420000</v>
      </c>
      <c r="G89" s="25"/>
    </row>
    <row r="90" spans="1:7" ht="15" customHeight="1">
      <c r="A90" s="58"/>
      <c r="B90" s="27"/>
      <c r="C90" s="28" t="s">
        <v>77</v>
      </c>
      <c r="D90" s="29" t="s">
        <v>78</v>
      </c>
      <c r="E90" s="30">
        <f t="shared" si="0"/>
        <v>96898</v>
      </c>
      <c r="F90" s="31">
        <v>96898</v>
      </c>
      <c r="G90" s="31"/>
    </row>
    <row r="91" spans="1:7" ht="12.75" customHeight="1">
      <c r="A91" s="58"/>
      <c r="B91" s="27"/>
      <c r="C91" s="28"/>
      <c r="D91" s="29" t="s">
        <v>79</v>
      </c>
      <c r="E91" s="30"/>
      <c r="F91" s="149"/>
      <c r="G91" s="31"/>
    </row>
    <row r="92" spans="1:7" ht="12.75" customHeight="1">
      <c r="A92" s="58"/>
      <c r="B92" s="27"/>
      <c r="C92" s="28" t="s">
        <v>80</v>
      </c>
      <c r="D92" s="29" t="s">
        <v>81</v>
      </c>
      <c r="E92" s="30">
        <f t="shared" si="0"/>
        <v>12000</v>
      </c>
      <c r="F92" s="31">
        <v>12000</v>
      </c>
      <c r="G92" s="31"/>
    </row>
    <row r="93" spans="1:7" ht="12.75" customHeight="1">
      <c r="A93" s="58"/>
      <c r="B93" s="27"/>
      <c r="C93" s="28"/>
      <c r="D93" s="29"/>
      <c r="E93" s="30"/>
      <c r="F93" s="31"/>
      <c r="G93" s="31"/>
    </row>
    <row r="94" spans="1:7" ht="14.25" customHeight="1" thickBot="1">
      <c r="A94" s="91"/>
      <c r="B94" s="54">
        <v>75621</v>
      </c>
      <c r="C94" s="55"/>
      <c r="D94" s="56" t="s">
        <v>82</v>
      </c>
      <c r="E94" s="76">
        <f t="shared" si="0"/>
        <v>3398409</v>
      </c>
      <c r="F94" s="57">
        <f>SUM(F95:F96)</f>
        <v>3398409</v>
      </c>
      <c r="G94" s="57">
        <f>SUM(G95:G96)</f>
        <v>0</v>
      </c>
    </row>
    <row r="95" spans="1:7" ht="12.75" customHeight="1">
      <c r="A95" s="77"/>
      <c r="B95" s="21"/>
      <c r="C95" s="22" t="s">
        <v>83</v>
      </c>
      <c r="D95" s="29" t="s">
        <v>84</v>
      </c>
      <c r="E95" s="139">
        <f t="shared" si="0"/>
        <v>3363409</v>
      </c>
      <c r="F95" s="31">
        <v>3363409</v>
      </c>
      <c r="G95" s="31"/>
    </row>
    <row r="96" spans="1:7" ht="12.75" customHeight="1">
      <c r="A96" s="58"/>
      <c r="B96" s="50"/>
      <c r="C96" s="28" t="s">
        <v>85</v>
      </c>
      <c r="D96" s="29" t="s">
        <v>86</v>
      </c>
      <c r="E96" s="30">
        <f t="shared" si="0"/>
        <v>35000</v>
      </c>
      <c r="F96" s="31">
        <v>35000</v>
      </c>
      <c r="G96" s="31"/>
    </row>
    <row r="97" spans="1:7" ht="16.5" customHeight="1">
      <c r="A97" s="58"/>
      <c r="B97" s="50"/>
      <c r="C97" s="28"/>
      <c r="D97" s="29"/>
      <c r="E97" s="30"/>
      <c r="F97" s="31"/>
      <c r="G97" s="31"/>
    </row>
    <row r="98" spans="1:7" ht="16.5" thickBot="1">
      <c r="A98" s="32">
        <v>758</v>
      </c>
      <c r="B98" s="33"/>
      <c r="C98" s="34"/>
      <c r="D98" s="35" t="s">
        <v>88</v>
      </c>
      <c r="E98" s="12">
        <f t="shared" si="0"/>
        <v>5848460</v>
      </c>
      <c r="F98" s="12">
        <f>F99+F102+F105+F108</f>
        <v>5848460</v>
      </c>
      <c r="G98" s="12">
        <f>G99+G102+G105+G108</f>
        <v>0</v>
      </c>
    </row>
    <row r="99" spans="1:7" ht="17.25" thickBot="1" thickTop="1">
      <c r="A99" s="99"/>
      <c r="B99" s="36">
        <v>75801</v>
      </c>
      <c r="C99" s="16" t="s">
        <v>46</v>
      </c>
      <c r="D99" s="100" t="s">
        <v>89</v>
      </c>
      <c r="E99" s="18">
        <f t="shared" si="0"/>
        <v>5120566</v>
      </c>
      <c r="F99" s="19">
        <f>SUM(F100)</f>
        <v>5120566</v>
      </c>
      <c r="G99" s="19">
        <f>SUM(G100)</f>
        <v>0</v>
      </c>
    </row>
    <row r="100" spans="1:7" ht="15.75">
      <c r="A100" s="77"/>
      <c r="B100" s="21"/>
      <c r="C100" s="22">
        <v>2920</v>
      </c>
      <c r="D100" s="23" t="s">
        <v>90</v>
      </c>
      <c r="E100" s="24">
        <f t="shared" si="0"/>
        <v>5120566</v>
      </c>
      <c r="F100" s="25">
        <v>5120566</v>
      </c>
      <c r="G100" s="25"/>
    </row>
    <row r="101" spans="1:7" ht="15.75">
      <c r="A101" s="58"/>
      <c r="B101" s="27"/>
      <c r="C101" s="22"/>
      <c r="D101" s="23"/>
      <c r="E101" s="30"/>
      <c r="F101" s="25"/>
      <c r="G101" s="25"/>
    </row>
    <row r="102" spans="1:7" ht="16.5" thickBot="1">
      <c r="A102" s="91"/>
      <c r="B102" s="54">
        <v>75807</v>
      </c>
      <c r="C102" s="55"/>
      <c r="D102" s="56" t="s">
        <v>91</v>
      </c>
      <c r="E102" s="76">
        <f t="shared" si="0"/>
        <v>660204</v>
      </c>
      <c r="F102" s="57">
        <f>SUM(F103)</f>
        <v>660204</v>
      </c>
      <c r="G102" s="57">
        <f>SUM(G103)</f>
        <v>0</v>
      </c>
    </row>
    <row r="103" spans="1:7" ht="15.75">
      <c r="A103" s="77"/>
      <c r="B103" s="21"/>
      <c r="C103" s="22">
        <v>2920</v>
      </c>
      <c r="D103" s="23" t="s">
        <v>90</v>
      </c>
      <c r="E103" s="24">
        <f t="shared" si="0"/>
        <v>660204</v>
      </c>
      <c r="F103" s="25">
        <v>660204</v>
      </c>
      <c r="G103" s="25"/>
    </row>
    <row r="104" spans="1:7" ht="15.75">
      <c r="A104" s="58"/>
      <c r="B104" s="27"/>
      <c r="C104" s="28"/>
      <c r="D104" s="29"/>
      <c r="E104" s="30"/>
      <c r="F104" s="31"/>
      <c r="G104" s="31"/>
    </row>
    <row r="105" spans="1:7" ht="16.5" thickBot="1">
      <c r="A105" s="91"/>
      <c r="B105" s="54">
        <v>75814</v>
      </c>
      <c r="C105" s="55"/>
      <c r="D105" s="56" t="s">
        <v>92</v>
      </c>
      <c r="E105" s="76">
        <f t="shared" si="0"/>
        <v>40000</v>
      </c>
      <c r="F105" s="57">
        <f>SUM(F106)</f>
        <v>40000</v>
      </c>
      <c r="G105" s="57">
        <f>SUM(G106)</f>
        <v>0</v>
      </c>
    </row>
    <row r="106" spans="1:7" ht="15.75">
      <c r="A106" s="77"/>
      <c r="B106" s="21"/>
      <c r="C106" s="101" t="s">
        <v>93</v>
      </c>
      <c r="D106" s="23" t="s">
        <v>94</v>
      </c>
      <c r="E106" s="24">
        <f t="shared" si="0"/>
        <v>40000</v>
      </c>
      <c r="F106" s="25">
        <v>40000</v>
      </c>
      <c r="G106" s="25"/>
    </row>
    <row r="107" spans="1:7" ht="15.75">
      <c r="A107" s="58"/>
      <c r="B107" s="27"/>
      <c r="C107" s="28"/>
      <c r="D107" s="29"/>
      <c r="E107" s="30"/>
      <c r="F107" s="31"/>
      <c r="G107" s="31"/>
    </row>
    <row r="108" spans="1:7" ht="16.5" thickBot="1">
      <c r="A108" s="91"/>
      <c r="B108" s="54">
        <v>75831</v>
      </c>
      <c r="C108" s="55"/>
      <c r="D108" s="56" t="s">
        <v>95</v>
      </c>
      <c r="E108" s="76">
        <f t="shared" si="0"/>
        <v>27690</v>
      </c>
      <c r="F108" s="57">
        <f>SUM(F109)</f>
        <v>27690</v>
      </c>
      <c r="G108" s="57">
        <f>SUM(G109)</f>
        <v>0</v>
      </c>
    </row>
    <row r="109" spans="1:7" ht="15.75">
      <c r="A109" s="77"/>
      <c r="B109" s="21"/>
      <c r="C109" s="102">
        <v>2920</v>
      </c>
      <c r="D109" s="23" t="s">
        <v>90</v>
      </c>
      <c r="E109" s="24">
        <f t="shared" si="0"/>
        <v>27690</v>
      </c>
      <c r="F109" s="25">
        <v>27690</v>
      </c>
      <c r="G109" s="25"/>
    </row>
    <row r="110" spans="1:7" ht="15.75">
      <c r="A110" s="58"/>
      <c r="B110" s="27"/>
      <c r="C110" s="26"/>
      <c r="D110" s="29"/>
      <c r="E110" s="30"/>
      <c r="F110" s="31"/>
      <c r="G110" s="31"/>
    </row>
    <row r="111" spans="1:7" ht="16.5" thickBot="1">
      <c r="A111" s="32">
        <v>801</v>
      </c>
      <c r="B111" s="33"/>
      <c r="C111" s="67"/>
      <c r="D111" s="35" t="s">
        <v>96</v>
      </c>
      <c r="E111" s="12">
        <f t="shared" si="0"/>
        <v>428621</v>
      </c>
      <c r="F111" s="12">
        <f>F112+F123+F126+F130+F117+F120</f>
        <v>428621</v>
      </c>
      <c r="G111" s="12">
        <f>G112+G123+G126+G130</f>
        <v>0</v>
      </c>
    </row>
    <row r="112" spans="1:7" ht="17.25" thickBot="1" thickTop="1">
      <c r="A112" s="69"/>
      <c r="B112" s="15">
        <v>80101</v>
      </c>
      <c r="C112" s="16"/>
      <c r="D112" s="17" t="s">
        <v>97</v>
      </c>
      <c r="E112" s="18">
        <f t="shared" si="0"/>
        <v>17884</v>
      </c>
      <c r="F112" s="19">
        <f>SUM(F113:F115)</f>
        <v>17884</v>
      </c>
      <c r="G112" s="19">
        <f>SUM(G113:G115)</f>
        <v>0</v>
      </c>
    </row>
    <row r="113" spans="1:7" ht="15.75">
      <c r="A113" s="58"/>
      <c r="B113" s="27"/>
      <c r="C113" s="28"/>
      <c r="D113" s="29" t="s">
        <v>9</v>
      </c>
      <c r="E113" s="24"/>
      <c r="F113" s="31"/>
      <c r="G113" s="31"/>
    </row>
    <row r="114" spans="1:7" ht="15.75">
      <c r="A114" s="58"/>
      <c r="B114" s="27"/>
      <c r="C114" s="28"/>
      <c r="D114" s="29" t="s">
        <v>98</v>
      </c>
      <c r="E114" s="30"/>
      <c r="F114" s="31"/>
      <c r="G114" s="31"/>
    </row>
    <row r="115" spans="1:7" ht="15.75">
      <c r="A115" s="58"/>
      <c r="B115" s="27"/>
      <c r="C115" s="28" t="s">
        <v>11</v>
      </c>
      <c r="D115" s="29" t="s">
        <v>12</v>
      </c>
      <c r="E115" s="30">
        <f t="shared" si="0"/>
        <v>17884</v>
      </c>
      <c r="F115" s="31">
        <v>17884</v>
      </c>
      <c r="G115" s="31"/>
    </row>
    <row r="116" spans="1:7" ht="15.75">
      <c r="A116" s="58"/>
      <c r="B116" s="27"/>
      <c r="C116" s="42"/>
      <c r="D116" s="43"/>
      <c r="E116" s="30"/>
      <c r="F116" s="44"/>
      <c r="G116" s="44"/>
    </row>
    <row r="117" spans="1:7" ht="16.5" thickBot="1">
      <c r="A117" s="91"/>
      <c r="B117" s="54">
        <v>80103</v>
      </c>
      <c r="C117" s="55"/>
      <c r="D117" s="56" t="s">
        <v>149</v>
      </c>
      <c r="E117" s="76">
        <f>F117+G117</f>
        <v>44100</v>
      </c>
      <c r="F117" s="57">
        <f>SUM(F118)</f>
        <v>44100</v>
      </c>
      <c r="G117" s="57">
        <f>SUM(G118)</f>
        <v>0</v>
      </c>
    </row>
    <row r="118" spans="1:7" ht="15.75">
      <c r="A118" s="77"/>
      <c r="B118" s="21"/>
      <c r="C118" s="22" t="s">
        <v>99</v>
      </c>
      <c r="D118" s="23" t="s">
        <v>100</v>
      </c>
      <c r="E118" s="24">
        <f>F118+G118</f>
        <v>44100</v>
      </c>
      <c r="F118" s="25">
        <v>44100</v>
      </c>
      <c r="G118" s="25"/>
    </row>
    <row r="119" spans="1:7" ht="15.75">
      <c r="A119" s="106"/>
      <c r="B119" s="41"/>
      <c r="C119" s="42"/>
      <c r="D119" s="43"/>
      <c r="E119" s="150"/>
      <c r="F119" s="44"/>
      <c r="G119" s="44"/>
    </row>
    <row r="120" spans="1:7" ht="16.5" thickBot="1">
      <c r="A120" s="91"/>
      <c r="B120" s="54">
        <v>80104</v>
      </c>
      <c r="C120" s="55"/>
      <c r="D120" s="56" t="s">
        <v>150</v>
      </c>
      <c r="E120" s="76">
        <f>F120+G120</f>
        <v>65268</v>
      </c>
      <c r="F120" s="57">
        <f>SUM(F121)</f>
        <v>65268</v>
      </c>
      <c r="G120" s="57">
        <f>SUM(G121)</f>
        <v>0</v>
      </c>
    </row>
    <row r="121" spans="1:7" ht="15.75">
      <c r="A121" s="77"/>
      <c r="B121" s="21"/>
      <c r="C121" s="22" t="s">
        <v>99</v>
      </c>
      <c r="D121" s="23" t="s">
        <v>100</v>
      </c>
      <c r="E121" s="24">
        <f>F121+G121</f>
        <v>65268</v>
      </c>
      <c r="F121" s="25">
        <v>65268</v>
      </c>
      <c r="G121" s="25"/>
    </row>
    <row r="122" spans="1:7" ht="15.75">
      <c r="A122" s="106"/>
      <c r="B122" s="41"/>
      <c r="C122" s="42"/>
      <c r="D122" s="43"/>
      <c r="E122" s="150"/>
      <c r="F122" s="44"/>
      <c r="G122" s="44"/>
    </row>
    <row r="123" spans="1:7" ht="16.5" thickBot="1">
      <c r="A123" s="91"/>
      <c r="B123" s="54">
        <v>80113</v>
      </c>
      <c r="C123" s="55"/>
      <c r="D123" s="56" t="s">
        <v>101</v>
      </c>
      <c r="E123" s="76">
        <f t="shared" si="0"/>
        <v>5000</v>
      </c>
      <c r="F123" s="57">
        <f>SUM(F124)</f>
        <v>5000</v>
      </c>
      <c r="G123" s="57">
        <f>SUM(G124)</f>
        <v>0</v>
      </c>
    </row>
    <row r="124" spans="1:7" ht="15.75">
      <c r="A124" s="77"/>
      <c r="B124" s="21"/>
      <c r="C124" s="22" t="s">
        <v>99</v>
      </c>
      <c r="D124" s="23" t="s">
        <v>100</v>
      </c>
      <c r="E124" s="24">
        <f t="shared" si="0"/>
        <v>5000</v>
      </c>
      <c r="F124" s="25">
        <v>5000</v>
      </c>
      <c r="G124" s="25"/>
    </row>
    <row r="125" spans="1:7" ht="15.75">
      <c r="A125" s="58"/>
      <c r="B125" s="21"/>
      <c r="C125" s="22"/>
      <c r="D125" s="23"/>
      <c r="E125" s="63"/>
      <c r="F125" s="25"/>
      <c r="G125" s="25"/>
    </row>
    <row r="126" spans="1:7" ht="16.5" thickBot="1">
      <c r="A126" s="91"/>
      <c r="B126" s="54">
        <v>80114</v>
      </c>
      <c r="C126" s="55"/>
      <c r="D126" s="56" t="s">
        <v>102</v>
      </c>
      <c r="E126" s="76">
        <f t="shared" si="0"/>
        <v>920</v>
      </c>
      <c r="F126" s="57">
        <f>SUM(F127:F128)</f>
        <v>920</v>
      </c>
      <c r="G126" s="57">
        <f>SUM(G127)</f>
        <v>0</v>
      </c>
    </row>
    <row r="127" spans="1:7" ht="15.75">
      <c r="A127" s="98"/>
      <c r="B127" s="103"/>
      <c r="C127" s="104" t="s">
        <v>31</v>
      </c>
      <c r="D127" s="105" t="s">
        <v>87</v>
      </c>
      <c r="E127" s="139">
        <f t="shared" si="0"/>
        <v>820</v>
      </c>
      <c r="F127" s="135">
        <v>820</v>
      </c>
      <c r="G127" s="135"/>
    </row>
    <row r="128" spans="1:7" ht="15.75">
      <c r="A128" s="58"/>
      <c r="B128" s="27"/>
      <c r="C128" s="137" t="s">
        <v>93</v>
      </c>
      <c r="D128" s="29" t="s">
        <v>94</v>
      </c>
      <c r="E128" s="30">
        <f>F128+G128</f>
        <v>100</v>
      </c>
      <c r="F128" s="31">
        <v>100</v>
      </c>
      <c r="G128" s="31"/>
    </row>
    <row r="129" spans="1:7" ht="15.75">
      <c r="A129" s="58"/>
      <c r="B129" s="27"/>
      <c r="C129" s="26"/>
      <c r="D129" s="29"/>
      <c r="E129" s="63"/>
      <c r="F129" s="31"/>
      <c r="G129" s="31"/>
    </row>
    <row r="130" spans="1:7" ht="16.5" thickBot="1">
      <c r="A130" s="91"/>
      <c r="B130" s="54">
        <v>80148</v>
      </c>
      <c r="C130" s="55"/>
      <c r="D130" s="138" t="s">
        <v>138</v>
      </c>
      <c r="E130" s="76">
        <f t="shared" si="0"/>
        <v>295449</v>
      </c>
      <c r="F130" s="57">
        <f>SUM(F131)</f>
        <v>295449</v>
      </c>
      <c r="G130" s="57">
        <f>SUM(G131)</f>
        <v>0</v>
      </c>
    </row>
    <row r="131" spans="1:7" ht="15.75">
      <c r="A131" s="106"/>
      <c r="B131" s="41"/>
      <c r="C131" s="22" t="s">
        <v>99</v>
      </c>
      <c r="D131" s="23" t="s">
        <v>103</v>
      </c>
      <c r="E131" s="24">
        <f t="shared" si="0"/>
        <v>295449</v>
      </c>
      <c r="F131" s="44">
        <v>295449</v>
      </c>
      <c r="G131" s="44"/>
    </row>
    <row r="132" spans="1:7" ht="15.75">
      <c r="A132" s="106"/>
      <c r="B132" s="41"/>
      <c r="C132" s="42"/>
      <c r="D132" s="43"/>
      <c r="E132" s="63"/>
      <c r="F132" s="44"/>
      <c r="G132" s="44"/>
    </row>
    <row r="133" spans="1:7" ht="16.5" customHeight="1" thickBot="1">
      <c r="A133" s="32">
        <v>852</v>
      </c>
      <c r="B133" s="33"/>
      <c r="C133" s="34"/>
      <c r="D133" s="35" t="s">
        <v>106</v>
      </c>
      <c r="E133" s="12">
        <f>F133+G133</f>
        <v>1707308</v>
      </c>
      <c r="F133" s="12">
        <f>F135+F141+F148+F156+F160+F152</f>
        <v>1707308</v>
      </c>
      <c r="G133" s="12">
        <f>G135+G141+G148+G156+G160+G152</f>
        <v>0</v>
      </c>
    </row>
    <row r="134" spans="1:7" ht="16.5" customHeight="1" thickTop="1">
      <c r="A134" s="77"/>
      <c r="B134" s="95"/>
      <c r="C134" s="107"/>
      <c r="D134" s="142" t="s">
        <v>141</v>
      </c>
      <c r="E134" s="70"/>
      <c r="F134" s="71"/>
      <c r="G134" s="71"/>
    </row>
    <row r="135" spans="1:7" ht="16.5" customHeight="1" thickBot="1">
      <c r="A135" s="91"/>
      <c r="B135" s="54">
        <v>85212</v>
      </c>
      <c r="C135" s="55"/>
      <c r="D135" s="143" t="s">
        <v>142</v>
      </c>
      <c r="E135" s="76">
        <f>F135+G135</f>
        <v>1621901</v>
      </c>
      <c r="F135" s="39">
        <f>SUM(F136:F138)</f>
        <v>1621901</v>
      </c>
      <c r="G135" s="39">
        <f>SUM(G136:G138)</f>
        <v>0</v>
      </c>
    </row>
    <row r="136" spans="1:7" ht="12.75" customHeight="1">
      <c r="A136" s="77"/>
      <c r="B136" s="95"/>
      <c r="C136" s="107"/>
      <c r="D136" s="23" t="s">
        <v>107</v>
      </c>
      <c r="E136" s="24"/>
      <c r="F136" s="71"/>
      <c r="G136" s="71"/>
    </row>
    <row r="137" spans="1:7" ht="12.75" customHeight="1">
      <c r="A137" s="58"/>
      <c r="B137" s="50"/>
      <c r="C137" s="107"/>
      <c r="D137" s="29" t="s">
        <v>108</v>
      </c>
      <c r="E137" s="30"/>
      <c r="F137" s="71"/>
      <c r="G137" s="71"/>
    </row>
    <row r="138" spans="1:7" ht="15.75" customHeight="1">
      <c r="A138" s="58"/>
      <c r="B138" s="50"/>
      <c r="C138" s="22">
        <v>2010</v>
      </c>
      <c r="D138" s="29" t="s">
        <v>109</v>
      </c>
      <c r="E138" s="30">
        <f>F138+G138</f>
        <v>1621901</v>
      </c>
      <c r="F138" s="136">
        <v>1621901</v>
      </c>
      <c r="G138" s="136"/>
    </row>
    <row r="139" spans="1:7" ht="12.75" customHeight="1">
      <c r="A139" s="58"/>
      <c r="B139" s="50"/>
      <c r="C139" s="51"/>
      <c r="D139" s="89"/>
      <c r="E139" s="63"/>
      <c r="F139" s="90"/>
      <c r="G139" s="90"/>
    </row>
    <row r="140" spans="1:7" ht="12.75" customHeight="1">
      <c r="A140" s="58"/>
      <c r="B140" s="50"/>
      <c r="C140" s="51"/>
      <c r="D140" s="89" t="s">
        <v>143</v>
      </c>
      <c r="E140" s="63"/>
      <c r="F140" s="90"/>
      <c r="G140" s="90"/>
    </row>
    <row r="141" spans="1:7" ht="30" customHeight="1" thickBot="1">
      <c r="A141" s="91"/>
      <c r="B141" s="54">
        <v>85213</v>
      </c>
      <c r="C141" s="55"/>
      <c r="D141" s="144" t="s">
        <v>144</v>
      </c>
      <c r="E141" s="76">
        <f>F141+G141</f>
        <v>2747</v>
      </c>
      <c r="F141" s="57">
        <f>SUM(F142:F146)</f>
        <v>2747</v>
      </c>
      <c r="G141" s="57">
        <f>SUM(G142:G146)</f>
        <v>0</v>
      </c>
    </row>
    <row r="142" spans="1:7" ht="15" customHeight="1">
      <c r="A142" s="77"/>
      <c r="B142" s="95"/>
      <c r="C142" s="107"/>
      <c r="D142" s="23" t="s">
        <v>110</v>
      </c>
      <c r="E142" s="24"/>
      <c r="F142" s="25"/>
      <c r="G142" s="25"/>
    </row>
    <row r="143" spans="1:7" ht="12.75" customHeight="1">
      <c r="A143" s="58"/>
      <c r="B143" s="27"/>
      <c r="C143" s="28"/>
      <c r="D143" s="29" t="s">
        <v>28</v>
      </c>
      <c r="E143" s="30"/>
      <c r="F143" s="31"/>
      <c r="G143" s="31"/>
    </row>
    <row r="144" spans="1:7" ht="12.75" customHeight="1">
      <c r="A144" s="58"/>
      <c r="B144" s="27"/>
      <c r="C144" s="28">
        <v>2010</v>
      </c>
      <c r="D144" s="29" t="s">
        <v>111</v>
      </c>
      <c r="E144" s="30">
        <f>F144+G144</f>
        <v>1119</v>
      </c>
      <c r="F144" s="31">
        <v>1119</v>
      </c>
      <c r="G144" s="31"/>
    </row>
    <row r="145" spans="1:7" ht="12.75" customHeight="1">
      <c r="A145" s="58"/>
      <c r="B145" s="27"/>
      <c r="C145" s="28"/>
      <c r="D145" s="23" t="s">
        <v>104</v>
      </c>
      <c r="E145" s="30"/>
      <c r="F145" s="149"/>
      <c r="G145" s="31"/>
    </row>
    <row r="146" spans="1:7" ht="12.75" customHeight="1">
      <c r="A146" s="58"/>
      <c r="B146" s="27"/>
      <c r="C146" s="28">
        <v>2030</v>
      </c>
      <c r="D146" s="29" t="s">
        <v>105</v>
      </c>
      <c r="E146" s="30">
        <f>F146+G146</f>
        <v>1628</v>
      </c>
      <c r="F146" s="31">
        <v>1628</v>
      </c>
      <c r="G146" s="31"/>
    </row>
    <row r="147" spans="1:7" ht="12.75" customHeight="1">
      <c r="A147" s="58"/>
      <c r="B147" s="27"/>
      <c r="C147" s="26"/>
      <c r="D147" s="29"/>
      <c r="E147" s="63"/>
      <c r="F147" s="31"/>
      <c r="G147" s="31"/>
    </row>
    <row r="148" spans="1:7" ht="12.75" customHeight="1" thickBot="1">
      <c r="A148" s="91"/>
      <c r="B148" s="54">
        <v>85214</v>
      </c>
      <c r="C148" s="55"/>
      <c r="D148" s="56" t="s">
        <v>112</v>
      </c>
      <c r="E148" s="76">
        <f>F148+G148</f>
        <v>23132</v>
      </c>
      <c r="F148" s="57">
        <f>SUM(F149:F150)</f>
        <v>23132</v>
      </c>
      <c r="G148" s="57">
        <f>SUM(G149:G150)</f>
        <v>0</v>
      </c>
    </row>
    <row r="149" spans="1:7" ht="12.75" customHeight="1">
      <c r="A149" s="58"/>
      <c r="B149" s="27"/>
      <c r="C149" s="28"/>
      <c r="D149" s="23" t="s">
        <v>104</v>
      </c>
      <c r="E149" s="24"/>
      <c r="F149" s="31"/>
      <c r="G149" s="31"/>
    </row>
    <row r="150" spans="1:7" ht="12.75" customHeight="1">
      <c r="A150" s="58"/>
      <c r="B150" s="27"/>
      <c r="C150" s="28">
        <v>2030</v>
      </c>
      <c r="D150" s="29" t="s">
        <v>105</v>
      </c>
      <c r="E150" s="30">
        <f>F150+G150</f>
        <v>23132</v>
      </c>
      <c r="F150" s="31">
        <v>23132</v>
      </c>
      <c r="G150" s="31"/>
    </row>
    <row r="151" spans="1:7" ht="12.75" customHeight="1">
      <c r="A151" s="58"/>
      <c r="B151" s="27"/>
      <c r="C151" s="28"/>
      <c r="D151" s="29"/>
      <c r="E151" s="30"/>
      <c r="F151" s="31"/>
      <c r="G151" s="31"/>
    </row>
    <row r="152" spans="1:7" ht="12.75" customHeight="1" thickBot="1">
      <c r="A152" s="91"/>
      <c r="B152" s="54">
        <v>85216</v>
      </c>
      <c r="C152" s="55"/>
      <c r="D152" s="38" t="s">
        <v>125</v>
      </c>
      <c r="E152" s="76">
        <f>F152+G152</f>
        <v>18084</v>
      </c>
      <c r="F152" s="39">
        <f>SUM(F153:F154)</f>
        <v>18084</v>
      </c>
      <c r="G152" s="39">
        <f>SUM(G153:G154)</f>
        <v>0</v>
      </c>
    </row>
    <row r="153" spans="1:7" ht="12.75" customHeight="1">
      <c r="A153" s="98"/>
      <c r="B153" s="27"/>
      <c r="C153" s="28"/>
      <c r="D153" s="23" t="s">
        <v>104</v>
      </c>
      <c r="E153" s="24"/>
      <c r="F153" s="31"/>
      <c r="G153" s="31"/>
    </row>
    <row r="154" spans="1:7" ht="12.75" customHeight="1">
      <c r="A154" s="106"/>
      <c r="B154" s="27"/>
      <c r="C154" s="28">
        <v>2030</v>
      </c>
      <c r="D154" s="29" t="s">
        <v>105</v>
      </c>
      <c r="E154" s="30">
        <f>F154+G154</f>
        <v>18084</v>
      </c>
      <c r="F154" s="31">
        <v>18084</v>
      </c>
      <c r="G154" s="31"/>
    </row>
    <row r="155" spans="1:7" ht="12.75" customHeight="1">
      <c r="A155" s="106"/>
      <c r="B155" s="41"/>
      <c r="C155" s="42"/>
      <c r="D155" s="43"/>
      <c r="E155" s="30"/>
      <c r="F155" s="44"/>
      <c r="G155" s="44"/>
    </row>
    <row r="156" spans="1:7" ht="16.5" customHeight="1" thickBot="1">
      <c r="A156" s="91"/>
      <c r="B156" s="54">
        <v>85219</v>
      </c>
      <c r="C156" s="93"/>
      <c r="D156" s="94" t="s">
        <v>113</v>
      </c>
      <c r="E156" s="76">
        <f>F156+G156</f>
        <v>35919</v>
      </c>
      <c r="F156" s="57">
        <f>SUM(F157:F158)</f>
        <v>35919</v>
      </c>
      <c r="G156" s="57">
        <f>SUM(G157:G158)</f>
        <v>0</v>
      </c>
    </row>
    <row r="157" spans="1:7" ht="12.75" customHeight="1">
      <c r="A157" s="77"/>
      <c r="B157" s="21"/>
      <c r="C157" s="22"/>
      <c r="D157" s="23" t="s">
        <v>104</v>
      </c>
      <c r="E157" s="24"/>
      <c r="F157" s="31"/>
      <c r="G157" s="31"/>
    </row>
    <row r="158" spans="1:7" ht="12.75" customHeight="1">
      <c r="A158" s="58"/>
      <c r="B158" s="27"/>
      <c r="C158" s="28">
        <v>2030</v>
      </c>
      <c r="D158" s="29" t="s">
        <v>114</v>
      </c>
      <c r="E158" s="30">
        <f>F158+G158</f>
        <v>35919</v>
      </c>
      <c r="F158" s="31">
        <v>35919</v>
      </c>
      <c r="G158" s="31"/>
    </row>
    <row r="159" spans="1:7" ht="15.75" customHeight="1">
      <c r="A159" s="58"/>
      <c r="B159" s="27"/>
      <c r="C159" s="28"/>
      <c r="D159" s="29"/>
      <c r="E159" s="30"/>
      <c r="F159" s="31"/>
      <c r="G159" s="31"/>
    </row>
    <row r="160" spans="1:7" ht="12.75" customHeight="1" thickBot="1">
      <c r="A160" s="91"/>
      <c r="B160" s="54">
        <v>85228</v>
      </c>
      <c r="C160" s="55"/>
      <c r="D160" s="56" t="s">
        <v>115</v>
      </c>
      <c r="E160" s="76">
        <f>F160+G160</f>
        <v>5525</v>
      </c>
      <c r="F160" s="57">
        <f>SUM(F161)</f>
        <v>5525</v>
      </c>
      <c r="G160" s="57">
        <f>SUM(G161)</f>
        <v>0</v>
      </c>
    </row>
    <row r="161" spans="1:7" ht="12.75" customHeight="1">
      <c r="A161" s="77"/>
      <c r="B161" s="95"/>
      <c r="C161" s="22" t="s">
        <v>99</v>
      </c>
      <c r="D161" s="23" t="s">
        <v>100</v>
      </c>
      <c r="E161" s="24">
        <f>F161+G161</f>
        <v>5525</v>
      </c>
      <c r="F161" s="25">
        <v>5525</v>
      </c>
      <c r="G161" s="25"/>
    </row>
    <row r="162" spans="1:7" ht="12.75" customHeight="1">
      <c r="A162" s="58"/>
      <c r="B162" s="50"/>
      <c r="C162" s="22"/>
      <c r="D162" s="23"/>
      <c r="E162" s="30"/>
      <c r="F162" s="25"/>
      <c r="G162" s="25"/>
    </row>
    <row r="163" spans="1:7" ht="17.25" customHeight="1" thickBot="1">
      <c r="A163" s="32">
        <v>853</v>
      </c>
      <c r="B163" s="33"/>
      <c r="C163" s="34"/>
      <c r="D163" s="68" t="s">
        <v>160</v>
      </c>
      <c r="E163" s="12">
        <f>F163+G163</f>
        <v>116450</v>
      </c>
      <c r="F163" s="12">
        <f>F164</f>
        <v>116450</v>
      </c>
      <c r="G163" s="12">
        <f>G164</f>
        <v>0</v>
      </c>
    </row>
    <row r="164" spans="1:7" ht="18" customHeight="1" thickBot="1" thickTop="1">
      <c r="A164" s="91"/>
      <c r="B164" s="54">
        <v>85395</v>
      </c>
      <c r="C164" s="55"/>
      <c r="D164" s="56" t="s">
        <v>152</v>
      </c>
      <c r="E164" s="18">
        <f>F164+G164</f>
        <v>116450</v>
      </c>
      <c r="F164" s="57">
        <f>SUM(F165:F166)</f>
        <v>116450</v>
      </c>
      <c r="G164" s="57">
        <f>SUM(G165:G166)</f>
        <v>0</v>
      </c>
    </row>
    <row r="165" spans="1:7" ht="41.25" customHeight="1">
      <c r="A165" s="77"/>
      <c r="B165" s="21"/>
      <c r="C165" s="185">
        <v>2007</v>
      </c>
      <c r="D165" s="186" t="s">
        <v>155</v>
      </c>
      <c r="E165" s="24">
        <f>F165+G165</f>
        <v>98982.5</v>
      </c>
      <c r="F165" s="25">
        <v>98982.5</v>
      </c>
      <c r="G165" s="25"/>
    </row>
    <row r="166" spans="1:7" ht="42" customHeight="1">
      <c r="A166" s="58"/>
      <c r="B166" s="27"/>
      <c r="C166" s="26">
        <v>2009</v>
      </c>
      <c r="D166" s="186" t="s">
        <v>155</v>
      </c>
      <c r="E166" s="30">
        <f>F166+G166</f>
        <v>17467.5</v>
      </c>
      <c r="F166" s="25">
        <v>17467.5</v>
      </c>
      <c r="G166" s="25"/>
    </row>
    <row r="167" spans="1:7" ht="12.75" customHeight="1">
      <c r="A167" s="106"/>
      <c r="B167" s="184"/>
      <c r="C167" s="104"/>
      <c r="D167" s="105"/>
      <c r="E167" s="150"/>
      <c r="F167" s="135"/>
      <c r="G167" s="135"/>
    </row>
    <row r="168" spans="1:7" ht="16.5" thickBot="1">
      <c r="A168" s="32">
        <v>854</v>
      </c>
      <c r="B168" s="33"/>
      <c r="C168" s="34"/>
      <c r="D168" s="68" t="s">
        <v>116</v>
      </c>
      <c r="E168" s="12">
        <f>F168+G168</f>
        <v>88644.92</v>
      </c>
      <c r="F168" s="12">
        <f>F169+F174</f>
        <v>88644.92</v>
      </c>
      <c r="G168" s="12">
        <f>G169</f>
        <v>0</v>
      </c>
    </row>
    <row r="169" spans="1:7" ht="17.25" thickBot="1" thickTop="1">
      <c r="A169" s="91"/>
      <c r="B169" s="54">
        <v>85417</v>
      </c>
      <c r="C169" s="55"/>
      <c r="D169" s="56" t="s">
        <v>117</v>
      </c>
      <c r="E169" s="18">
        <f>F169+G169</f>
        <v>86547</v>
      </c>
      <c r="F169" s="57">
        <f>SUM(F170:F172)</f>
        <v>86547</v>
      </c>
      <c r="G169" s="57">
        <f>SUM(G170:G172)</f>
        <v>0</v>
      </c>
    </row>
    <row r="170" spans="1:7" ht="15.75">
      <c r="A170" s="77"/>
      <c r="B170" s="21"/>
      <c r="C170" s="22" t="s">
        <v>99</v>
      </c>
      <c r="D170" s="23" t="s">
        <v>103</v>
      </c>
      <c r="E170" s="24">
        <f>F170+G170</f>
        <v>37000</v>
      </c>
      <c r="F170" s="25">
        <v>37000</v>
      </c>
      <c r="G170" s="25"/>
    </row>
    <row r="171" spans="1:7" ht="15.75">
      <c r="A171" s="58"/>
      <c r="B171" s="27"/>
      <c r="C171" s="22"/>
      <c r="D171" s="23" t="s">
        <v>118</v>
      </c>
      <c r="E171" s="30"/>
      <c r="F171" s="25"/>
      <c r="G171" s="25"/>
    </row>
    <row r="172" spans="1:7" ht="15.75">
      <c r="A172" s="58"/>
      <c r="B172" s="50"/>
      <c r="C172" s="22">
        <v>2320</v>
      </c>
      <c r="D172" s="49" t="s">
        <v>119</v>
      </c>
      <c r="E172" s="30">
        <f>F172+G172</f>
        <v>49547</v>
      </c>
      <c r="F172" s="25">
        <v>49547</v>
      </c>
      <c r="G172" s="25"/>
    </row>
    <row r="173" spans="1:7" ht="15.75">
      <c r="A173" s="58"/>
      <c r="B173" s="27"/>
      <c r="C173" s="28"/>
      <c r="D173" s="29"/>
      <c r="E173" s="30"/>
      <c r="F173" s="31"/>
      <c r="G173" s="31"/>
    </row>
    <row r="174" spans="1:7" ht="16.5" thickBot="1">
      <c r="A174" s="91"/>
      <c r="B174" s="54">
        <v>85495</v>
      </c>
      <c r="C174" s="55"/>
      <c r="D174" s="56" t="s">
        <v>152</v>
      </c>
      <c r="E174" s="18">
        <f>G174+F174</f>
        <v>2097.92</v>
      </c>
      <c r="F174" s="57">
        <f>SUM(F175:F177)</f>
        <v>2097.92</v>
      </c>
      <c r="G174" s="57">
        <f>SUM(G175:G177)</f>
        <v>0</v>
      </c>
    </row>
    <row r="175" spans="1:7" ht="15.75">
      <c r="A175" s="106"/>
      <c r="B175" s="41"/>
      <c r="C175" s="28"/>
      <c r="D175" s="29" t="s">
        <v>9</v>
      </c>
      <c r="E175" s="150"/>
      <c r="F175" s="44"/>
      <c r="G175" s="44"/>
    </row>
    <row r="176" spans="1:7" ht="15.75">
      <c r="A176" s="106"/>
      <c r="B176" s="41"/>
      <c r="C176" s="28"/>
      <c r="D176" s="29" t="s">
        <v>98</v>
      </c>
      <c r="E176" s="150"/>
      <c r="F176" s="44"/>
      <c r="G176" s="44"/>
    </row>
    <row r="177" spans="1:7" ht="15.75">
      <c r="A177" s="106"/>
      <c r="B177" s="41"/>
      <c r="C177" s="28" t="s">
        <v>11</v>
      </c>
      <c r="D177" s="29" t="s">
        <v>12</v>
      </c>
      <c r="E177" s="150">
        <f>F177+G177</f>
        <v>2097.92</v>
      </c>
      <c r="F177" s="44">
        <v>2097.92</v>
      </c>
      <c r="G177" s="44"/>
    </row>
    <row r="178" spans="1:7" ht="15.75">
      <c r="A178" s="106"/>
      <c r="B178" s="41"/>
      <c r="C178" s="42"/>
      <c r="D178" s="43"/>
      <c r="E178" s="150"/>
      <c r="F178" s="44"/>
      <c r="G178" s="44"/>
    </row>
    <row r="179" spans="1:7" ht="16.5" thickBot="1">
      <c r="A179" s="32">
        <v>900</v>
      </c>
      <c r="B179" s="33"/>
      <c r="C179" s="34"/>
      <c r="D179" s="35" t="s">
        <v>120</v>
      </c>
      <c r="E179" s="12">
        <f>F179+G179</f>
        <v>326236.92</v>
      </c>
      <c r="F179" s="12">
        <f>F183+F189+F187+F180</f>
        <v>24000</v>
      </c>
      <c r="G179" s="12">
        <f>G183+G189+G187+G180</f>
        <v>302236.92</v>
      </c>
    </row>
    <row r="180" spans="1:7" ht="16.5" thickTop="1">
      <c r="A180" s="168"/>
      <c r="B180" s="169">
        <v>90004</v>
      </c>
      <c r="C180" s="170"/>
      <c r="D180" s="172" t="s">
        <v>158</v>
      </c>
      <c r="E180" s="181">
        <f>F180+G180</f>
        <v>302236.92</v>
      </c>
      <c r="F180" s="171">
        <f>SUM(F181)</f>
        <v>0</v>
      </c>
      <c r="G180" s="171">
        <f>SUM(G181)</f>
        <v>302236.92</v>
      </c>
    </row>
    <row r="181" spans="1:7" ht="39">
      <c r="A181" s="173"/>
      <c r="B181" s="174"/>
      <c r="C181" s="175">
        <v>6208</v>
      </c>
      <c r="D181" s="176" t="s">
        <v>155</v>
      </c>
      <c r="E181" s="182">
        <f>F181+G181</f>
        <v>302236.92</v>
      </c>
      <c r="F181" s="177"/>
      <c r="G181" s="180">
        <v>302236.92</v>
      </c>
    </row>
    <row r="182" spans="1:7" ht="15.75">
      <c r="A182" s="173"/>
      <c r="B182" s="174"/>
      <c r="C182" s="173"/>
      <c r="D182" s="179"/>
      <c r="E182" s="63"/>
      <c r="F182" s="177"/>
      <c r="G182" s="177"/>
    </row>
    <row r="183" spans="1:7" ht="16.5" thickBot="1">
      <c r="A183" s="99"/>
      <c r="B183" s="36">
        <v>90017</v>
      </c>
      <c r="C183" s="108"/>
      <c r="D183" s="178" t="s">
        <v>121</v>
      </c>
      <c r="E183" s="18">
        <f>F183+G183</f>
        <v>10000</v>
      </c>
      <c r="F183" s="39">
        <f>SUM(F184:F184)</f>
        <v>10000</v>
      </c>
      <c r="G183" s="39">
        <f>SUM(G184:G184)</f>
        <v>0</v>
      </c>
    </row>
    <row r="184" spans="1:7" ht="15.75">
      <c r="A184" s="77"/>
      <c r="B184" s="78"/>
      <c r="C184" s="40">
        <v>2370</v>
      </c>
      <c r="D184" s="146" t="s">
        <v>145</v>
      </c>
      <c r="E184" s="24">
        <f>F184+G184</f>
        <v>10000</v>
      </c>
      <c r="F184" s="31">
        <v>10000</v>
      </c>
      <c r="G184" s="31"/>
    </row>
    <row r="185" spans="1:7" ht="15.75">
      <c r="A185" s="77"/>
      <c r="B185" s="78"/>
      <c r="C185" s="40"/>
      <c r="D185" s="49"/>
      <c r="E185" s="24"/>
      <c r="F185" s="31"/>
      <c r="G185" s="31"/>
    </row>
    <row r="186" spans="1:7" ht="30" thickBot="1">
      <c r="A186" s="91"/>
      <c r="B186" s="92">
        <v>90019</v>
      </c>
      <c r="C186" s="109"/>
      <c r="D186" s="145" t="s">
        <v>139</v>
      </c>
      <c r="E186" s="76">
        <f>F186+G186</f>
        <v>13000</v>
      </c>
      <c r="F186" s="110">
        <f>SUM(F187)</f>
        <v>13000</v>
      </c>
      <c r="G186" s="110">
        <f>SUM(G187)</f>
        <v>0</v>
      </c>
    </row>
    <row r="187" spans="1:7" ht="15.75">
      <c r="A187" s="77"/>
      <c r="B187" s="78"/>
      <c r="C187" s="40" t="s">
        <v>31</v>
      </c>
      <c r="D187" s="111" t="s">
        <v>140</v>
      </c>
      <c r="E187" s="24">
        <f>F187+G187</f>
        <v>13000</v>
      </c>
      <c r="F187" s="25">
        <v>13000</v>
      </c>
      <c r="G187" s="25"/>
    </row>
    <row r="188" spans="1:7" ht="15.75">
      <c r="A188" s="77"/>
      <c r="B188" s="78"/>
      <c r="C188" s="40"/>
      <c r="D188" s="49"/>
      <c r="E188" s="24"/>
      <c r="F188" s="31"/>
      <c r="G188" s="31"/>
    </row>
    <row r="189" spans="1:7" ht="16.5" thickBot="1">
      <c r="A189" s="91"/>
      <c r="B189" s="92">
        <v>90020</v>
      </c>
      <c r="C189" s="109"/>
      <c r="D189" s="94" t="s">
        <v>122</v>
      </c>
      <c r="E189" s="76">
        <f>F189+G189</f>
        <v>1000</v>
      </c>
      <c r="F189" s="110">
        <f>SUM(F190)</f>
        <v>1000</v>
      </c>
      <c r="G189" s="110">
        <f>SUM(G190)</f>
        <v>0</v>
      </c>
    </row>
    <row r="190" spans="1:7" ht="15.75">
      <c r="A190" s="77"/>
      <c r="B190" s="78"/>
      <c r="C190" s="40" t="s">
        <v>123</v>
      </c>
      <c r="D190" s="111" t="s">
        <v>124</v>
      </c>
      <c r="E190" s="24">
        <f>F190+G190</f>
        <v>1000</v>
      </c>
      <c r="F190" s="25">
        <v>1000</v>
      </c>
      <c r="G190" s="25"/>
    </row>
    <row r="191" spans="1:7" ht="16.5" thickBot="1">
      <c r="A191" s="58"/>
      <c r="B191" s="47"/>
      <c r="C191" s="48"/>
      <c r="D191" s="49"/>
      <c r="E191" s="30"/>
      <c r="F191" s="31"/>
      <c r="G191" s="31"/>
    </row>
    <row r="192" spans="1:19" ht="16.5" thickBot="1">
      <c r="A192" s="72"/>
      <c r="B192" s="112"/>
      <c r="C192" s="113"/>
      <c r="D192" s="119" t="s">
        <v>126</v>
      </c>
      <c r="E192" s="122">
        <f aca="true" t="shared" si="1" ref="E192:E197">F192+G192</f>
        <v>17336299.759999998</v>
      </c>
      <c r="F192" s="123">
        <f>F15+F21+F33+F46+F55+F98+F111+F133+F168+F179+F12+F163</f>
        <v>15831054.299999999</v>
      </c>
      <c r="G192" s="123">
        <f>G179+G168+G133+G111+G98+G55+G46+G33+G21+G15+G11+G163</f>
        <v>1505245.46</v>
      </c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</row>
    <row r="193" spans="4:7" ht="20.25" customHeight="1">
      <c r="D193" s="120" t="s">
        <v>132</v>
      </c>
      <c r="E193" s="127">
        <f t="shared" si="1"/>
        <v>3118657.92</v>
      </c>
      <c r="F193" s="128">
        <f>F37+F51+F138+F144+F146+F150+F154+F158+F172+F165+F166</f>
        <v>1923680</v>
      </c>
      <c r="G193" s="129">
        <f>G181+G13</f>
        <v>1194977.92</v>
      </c>
    </row>
    <row r="194" spans="4:7" ht="30">
      <c r="D194" s="147" t="s">
        <v>146</v>
      </c>
      <c r="E194" s="130">
        <f t="shared" si="1"/>
        <v>1678920</v>
      </c>
      <c r="F194" s="31">
        <f>F144+F138+F51+F37</f>
        <v>1678920</v>
      </c>
      <c r="G194" s="125"/>
    </row>
    <row r="195" spans="4:7" ht="32.25" customHeight="1">
      <c r="D195" s="147" t="s">
        <v>147</v>
      </c>
      <c r="E195" s="130">
        <f t="shared" si="1"/>
        <v>49547</v>
      </c>
      <c r="F195" s="31">
        <f>F172</f>
        <v>49547</v>
      </c>
      <c r="G195" s="157"/>
    </row>
    <row r="196" spans="4:7" ht="30.75" thickBot="1">
      <c r="D196" s="148" t="s">
        <v>148</v>
      </c>
      <c r="E196" s="131">
        <f t="shared" si="1"/>
        <v>1311427.92</v>
      </c>
      <c r="F196" s="187">
        <f>F165+F166</f>
        <v>116450</v>
      </c>
      <c r="G196" s="126">
        <f>G181+G13</f>
        <v>1194977.92</v>
      </c>
    </row>
    <row r="197" spans="4:7" ht="15.75" thickBot="1">
      <c r="D197" s="121" t="s">
        <v>133</v>
      </c>
      <c r="E197" s="132">
        <f t="shared" si="1"/>
        <v>96898</v>
      </c>
      <c r="F197" s="183">
        <f>F90</f>
        <v>96898</v>
      </c>
      <c r="G197" s="124"/>
    </row>
    <row r="198" ht="15">
      <c r="D198" s="115"/>
    </row>
    <row r="199" ht="15">
      <c r="D199" s="115"/>
    </row>
    <row r="200" spans="1:6" ht="14.25">
      <c r="A200" s="195"/>
      <c r="B200" s="195" t="s">
        <v>134</v>
      </c>
      <c r="C200" s="195"/>
      <c r="D200" s="196"/>
      <c r="E200" s="197" t="s">
        <v>163</v>
      </c>
      <c r="F200" s="198"/>
    </row>
    <row r="201" spans="1:6" ht="14.25">
      <c r="A201" s="195"/>
      <c r="B201" s="199" t="s">
        <v>161</v>
      </c>
      <c r="C201" s="195"/>
      <c r="D201" s="196"/>
      <c r="E201" s="197" t="s">
        <v>164</v>
      </c>
      <c r="F201" s="198"/>
    </row>
    <row r="202" spans="1:6" ht="14.25">
      <c r="A202" s="195"/>
      <c r="B202" s="199" t="s">
        <v>162</v>
      </c>
      <c r="C202" s="195"/>
      <c r="D202" s="196"/>
      <c r="E202" s="200"/>
      <c r="F202" s="198"/>
    </row>
    <row r="203" spans="4:6" ht="15">
      <c r="D203" s="116"/>
      <c r="E203" s="117"/>
      <c r="F203" s="118"/>
    </row>
    <row r="204" spans="4:6" ht="15">
      <c r="D204" s="116"/>
      <c r="E204" s="117"/>
      <c r="F204" s="118"/>
    </row>
    <row r="205" spans="4:5" ht="15">
      <c r="D205" s="115"/>
      <c r="E205" s="140"/>
    </row>
    <row r="206" ht="15">
      <c r="D206" s="115"/>
    </row>
    <row r="207" ht="15">
      <c r="D207" s="115"/>
    </row>
    <row r="208" ht="15">
      <c r="D208" s="115"/>
    </row>
    <row r="209" ht="15">
      <c r="D209" s="115"/>
    </row>
    <row r="210" ht="15">
      <c r="D210" s="115"/>
    </row>
    <row r="211" ht="15">
      <c r="D211" s="115"/>
    </row>
    <row r="212" ht="15">
      <c r="D212" s="115"/>
    </row>
    <row r="213" ht="15">
      <c r="D213" s="115"/>
    </row>
    <row r="214" ht="15">
      <c r="D214" s="115"/>
    </row>
    <row r="215" ht="15">
      <c r="D215" s="115"/>
    </row>
    <row r="216" ht="15">
      <c r="D216" s="115"/>
    </row>
    <row r="217" ht="15">
      <c r="D217" s="115"/>
    </row>
    <row r="218" ht="15">
      <c r="D218" s="115"/>
    </row>
    <row r="219" ht="15">
      <c r="D219" s="115"/>
    </row>
    <row r="220" ht="15">
      <c r="D220" s="115"/>
    </row>
    <row r="221" ht="15">
      <c r="D221" s="115"/>
    </row>
    <row r="222" ht="15">
      <c r="D222" s="115"/>
    </row>
    <row r="223" ht="15">
      <c r="D223" s="115"/>
    </row>
    <row r="224" ht="15">
      <c r="D224" s="115"/>
    </row>
    <row r="225" ht="15">
      <c r="D225" s="115"/>
    </row>
    <row r="226" ht="15">
      <c r="D226" s="115"/>
    </row>
    <row r="227" ht="15">
      <c r="D227" s="115"/>
    </row>
    <row r="228" ht="15">
      <c r="D228" s="115"/>
    </row>
    <row r="229" ht="15">
      <c r="D229" s="115"/>
    </row>
    <row r="230" ht="15">
      <c r="D230" s="115"/>
    </row>
    <row r="231" ht="15">
      <c r="D231" s="115"/>
    </row>
    <row r="232" ht="15">
      <c r="D232" s="115"/>
    </row>
    <row r="233" ht="15">
      <c r="D233" s="115"/>
    </row>
    <row r="234" ht="15">
      <c r="D234" s="115"/>
    </row>
    <row r="235" ht="15">
      <c r="D235" s="115"/>
    </row>
    <row r="236" ht="15">
      <c r="D236" s="115"/>
    </row>
    <row r="237" ht="15">
      <c r="D237" s="115"/>
    </row>
    <row r="238" ht="15">
      <c r="D238" s="115"/>
    </row>
    <row r="239" ht="15">
      <c r="D239" s="115"/>
    </row>
    <row r="240" ht="15">
      <c r="D240" s="115"/>
    </row>
    <row r="241" ht="15">
      <c r="D241" s="115"/>
    </row>
    <row r="242" ht="15">
      <c r="D242" s="115"/>
    </row>
    <row r="243" ht="15">
      <c r="D243" s="115"/>
    </row>
    <row r="244" ht="15">
      <c r="D244" s="115"/>
    </row>
    <row r="245" ht="15">
      <c r="D245" s="115"/>
    </row>
    <row r="246" ht="15">
      <c r="D246" s="115"/>
    </row>
    <row r="247" ht="15">
      <c r="D247" s="115"/>
    </row>
    <row r="248" ht="15">
      <c r="D248" s="115"/>
    </row>
    <row r="249" ht="15">
      <c r="D249" s="115"/>
    </row>
    <row r="250" ht="15">
      <c r="D250" s="115"/>
    </row>
    <row r="251" ht="15">
      <c r="D251" s="115"/>
    </row>
    <row r="252" ht="15">
      <c r="D252" s="115"/>
    </row>
    <row r="253" ht="15">
      <c r="D253" s="115"/>
    </row>
    <row r="254" ht="15">
      <c r="D254" s="115"/>
    </row>
    <row r="255" ht="15">
      <c r="D255" s="115"/>
    </row>
    <row r="256" ht="15">
      <c r="D256" s="115"/>
    </row>
    <row r="257" ht="15">
      <c r="D257" s="115"/>
    </row>
    <row r="258" ht="15">
      <c r="D258" s="115"/>
    </row>
    <row r="259" ht="15">
      <c r="D259" s="115"/>
    </row>
    <row r="260" ht="15">
      <c r="D260" s="115"/>
    </row>
    <row r="261" ht="15">
      <c r="D261" s="115"/>
    </row>
    <row r="262" ht="15">
      <c r="D262" s="115"/>
    </row>
    <row r="263" ht="15">
      <c r="D263" s="115"/>
    </row>
    <row r="264" ht="15">
      <c r="D264" s="115"/>
    </row>
    <row r="265" ht="15">
      <c r="D265" s="115"/>
    </row>
    <row r="266" ht="15">
      <c r="D266" s="115"/>
    </row>
    <row r="267" ht="15">
      <c r="D267" s="115"/>
    </row>
    <row r="268" ht="15">
      <c r="D268" s="115"/>
    </row>
    <row r="269" ht="15">
      <c r="D269" s="115"/>
    </row>
    <row r="270" ht="15">
      <c r="D270" s="115"/>
    </row>
    <row r="271" ht="15">
      <c r="D271" s="115"/>
    </row>
    <row r="272" ht="15">
      <c r="D272" s="115"/>
    </row>
    <row r="273" ht="15">
      <c r="D273" s="115"/>
    </row>
    <row r="274" ht="15">
      <c r="D274" s="115"/>
    </row>
    <row r="275" ht="15">
      <c r="D275" s="115"/>
    </row>
    <row r="276" ht="15">
      <c r="D276" s="115"/>
    </row>
    <row r="277" ht="15">
      <c r="D277" s="115"/>
    </row>
    <row r="278" ht="15">
      <c r="D278" s="115"/>
    </row>
    <row r="279" ht="15">
      <c r="D279" s="115"/>
    </row>
    <row r="280" ht="15">
      <c r="D280" s="115"/>
    </row>
    <row r="281" ht="15">
      <c r="D281" s="115"/>
    </row>
    <row r="282" ht="15">
      <c r="D282" s="115"/>
    </row>
    <row r="283" ht="15">
      <c r="D283" s="115"/>
    </row>
    <row r="284" ht="15">
      <c r="D284" s="115"/>
    </row>
    <row r="285" ht="15">
      <c r="D285" s="115"/>
    </row>
    <row r="286" ht="15">
      <c r="D286" s="115"/>
    </row>
    <row r="287" ht="15">
      <c r="D287" s="115"/>
    </row>
    <row r="288" ht="15">
      <c r="D288" s="115"/>
    </row>
    <row r="289" ht="15">
      <c r="D289" s="115"/>
    </row>
    <row r="290" ht="15">
      <c r="D290" s="115"/>
    </row>
    <row r="291" ht="15">
      <c r="D291" s="115"/>
    </row>
    <row r="292" ht="15">
      <c r="D292" s="115"/>
    </row>
    <row r="293" ht="15">
      <c r="D293" s="115"/>
    </row>
    <row r="294" ht="15">
      <c r="D294" s="115"/>
    </row>
    <row r="295" ht="15">
      <c r="D295" s="115"/>
    </row>
    <row r="296" ht="15">
      <c r="D296" s="115"/>
    </row>
    <row r="297" ht="15">
      <c r="D297" s="115"/>
    </row>
    <row r="298" ht="15">
      <c r="D298" s="115"/>
    </row>
    <row r="299" ht="15">
      <c r="D299" s="115"/>
    </row>
    <row r="300" ht="15">
      <c r="D300" s="115"/>
    </row>
    <row r="301" ht="15">
      <c r="D301" s="115"/>
    </row>
    <row r="302" ht="15">
      <c r="D302" s="115"/>
    </row>
    <row r="303" ht="15">
      <c r="D303" s="115"/>
    </row>
    <row r="304" ht="15">
      <c r="D304" s="115"/>
    </row>
    <row r="305" ht="15">
      <c r="D305" s="115"/>
    </row>
    <row r="306" ht="15">
      <c r="D306" s="115"/>
    </row>
    <row r="307" ht="15">
      <c r="D307" s="115"/>
    </row>
    <row r="308" ht="15">
      <c r="D308" s="115"/>
    </row>
    <row r="309" ht="15">
      <c r="D309" s="115"/>
    </row>
    <row r="310" ht="15">
      <c r="D310" s="115"/>
    </row>
    <row r="311" ht="15">
      <c r="D311" s="115"/>
    </row>
    <row r="312" ht="15">
      <c r="D312" s="115"/>
    </row>
    <row r="313" ht="15">
      <c r="D313" s="115"/>
    </row>
    <row r="314" ht="15">
      <c r="D314" s="115"/>
    </row>
    <row r="315" ht="15">
      <c r="D315" s="115"/>
    </row>
    <row r="316" ht="15">
      <c r="D316" s="115"/>
    </row>
    <row r="317" ht="15">
      <c r="D317" s="115"/>
    </row>
    <row r="318" ht="15">
      <c r="D318" s="115"/>
    </row>
    <row r="319" ht="15">
      <c r="D319" s="115"/>
    </row>
    <row r="320" ht="15">
      <c r="D320" s="115"/>
    </row>
    <row r="321" ht="15">
      <c r="D321" s="115"/>
    </row>
    <row r="322" ht="15">
      <c r="D322" s="115"/>
    </row>
    <row r="323" ht="15">
      <c r="D323" s="115"/>
    </row>
    <row r="324" ht="15">
      <c r="D324" s="115"/>
    </row>
    <row r="325" ht="15">
      <c r="D325" s="115"/>
    </row>
    <row r="326" ht="15">
      <c r="D326" s="115"/>
    </row>
    <row r="327" ht="15">
      <c r="D327" s="115"/>
    </row>
    <row r="328" ht="15">
      <c r="D328" s="115"/>
    </row>
    <row r="329" ht="15">
      <c r="D329" s="115"/>
    </row>
    <row r="330" ht="15">
      <c r="D330" s="115"/>
    </row>
    <row r="331" ht="15">
      <c r="D331" s="115"/>
    </row>
    <row r="332" ht="15">
      <c r="D332" s="115"/>
    </row>
    <row r="333" ht="15">
      <c r="D333" s="115"/>
    </row>
    <row r="334" ht="15">
      <c r="D334" s="115"/>
    </row>
    <row r="335" ht="15">
      <c r="D335" s="115"/>
    </row>
    <row r="336" ht="15">
      <c r="D336" s="115"/>
    </row>
    <row r="337" ht="15">
      <c r="D337" s="115"/>
    </row>
    <row r="338" ht="15">
      <c r="D338" s="115"/>
    </row>
    <row r="339" ht="15">
      <c r="D339" s="115"/>
    </row>
    <row r="340" ht="15">
      <c r="D340" s="115"/>
    </row>
    <row r="341" ht="15">
      <c r="D341" s="115"/>
    </row>
    <row r="342" ht="15">
      <c r="D342" s="115"/>
    </row>
    <row r="343" ht="15">
      <c r="D343" s="115"/>
    </row>
    <row r="344" ht="15">
      <c r="D344" s="115"/>
    </row>
    <row r="345" ht="15">
      <c r="D345" s="115"/>
    </row>
    <row r="346" ht="15">
      <c r="D346" s="115"/>
    </row>
    <row r="347" ht="15">
      <c r="D347" s="115"/>
    </row>
    <row r="348" ht="15">
      <c r="D348" s="115"/>
    </row>
    <row r="349" ht="15">
      <c r="D349" s="115"/>
    </row>
    <row r="350" ht="15">
      <c r="D350" s="115"/>
    </row>
    <row r="351" ht="15">
      <c r="D351" s="115"/>
    </row>
    <row r="352" ht="15">
      <c r="D352" s="115"/>
    </row>
    <row r="353" ht="15">
      <c r="D353" s="115"/>
    </row>
  </sheetData>
  <sheetProtection/>
  <mergeCells count="7">
    <mergeCell ref="A8:A10"/>
    <mergeCell ref="B8:B10"/>
    <mergeCell ref="C8:C10"/>
    <mergeCell ref="E8:G8"/>
    <mergeCell ref="F9:G9"/>
    <mergeCell ref="E9:E10"/>
    <mergeCell ref="D8:D10"/>
  </mergeCells>
  <printOptions/>
  <pageMargins left="0.3937007874015748" right="0.3937007874015748" top="0.35433070866141736" bottom="0.2755905511811024" header="0.15748031496062992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Madajczak B</cp:lastModifiedBy>
  <cp:lastPrinted>2011-12-22T11:48:46Z</cp:lastPrinted>
  <dcterms:created xsi:type="dcterms:W3CDTF">2009-11-04T15:08:28Z</dcterms:created>
  <dcterms:modified xsi:type="dcterms:W3CDTF">2012-01-04T10:20:28Z</dcterms:modified>
  <cp:category/>
  <cp:version/>
  <cp:contentType/>
  <cp:contentStatus/>
</cp:coreProperties>
</file>